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5600" windowHeight="7425" firstSheet="1" activeTab="1"/>
  </bookViews>
  <sheets>
    <sheet name="Walk Through PBT" sheetId="1" state="hidden" r:id="rId1"/>
    <sheet name="Walk Through PBT - " sheetId="6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\ab">[1]BOARDORA2001!#REF!</definedName>
    <definedName name="\X">[2]board!#REF!</definedName>
    <definedName name="__pr10">[3]ORGSTRUC!#REF!</definedName>
    <definedName name="_Fill" hidden="1">#REF!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pr10">[3]ORGSTRUC!#REF!</definedName>
    <definedName name="_Sort" hidden="1">#REF!</definedName>
    <definedName name="actuel">#REF!</definedName>
    <definedName name="article">#REF!</definedName>
    <definedName name="board">#REF!</definedName>
    <definedName name="CF">[3]IRR!#REF!</definedName>
    <definedName name="_xlnm.Database">#REF!</definedName>
    <definedName name="DBS">'[4]Co. TB'!$A$999:$IV$1000</definedName>
    <definedName name="description">#REF!</definedName>
    <definedName name="Divdepts">#REF!</definedName>
    <definedName name="Home">[5]Assumption!#REF!</definedName>
    <definedName name="liste">#REF!</definedName>
    <definedName name="PrDEPRI">#REF!</definedName>
    <definedName name="Prfin">[3]Investment!#REF!</definedName>
    <definedName name="_xlnm.Print_Area" localSheetId="0">'Walk Through PBT'!$B$2:$H$12</definedName>
    <definedName name="_xlnm.Print_Area">#REF!</definedName>
    <definedName name="PRINT_AREA_MI">#REF!</definedName>
    <definedName name="select2">#REF!</definedName>
    <definedName name="select2.Next">#REF!</definedName>
    <definedName name="std">#REF!</definedName>
    <definedName name="Table">#REF!</definedName>
  </definedNames>
  <calcPr calcId="125725"/>
</workbook>
</file>

<file path=xl/calcChain.xml><?xml version="1.0" encoding="utf-8"?>
<calcChain xmlns="http://schemas.openxmlformats.org/spreadsheetml/2006/main">
  <c r="F10" i="6"/>
  <c r="F9"/>
  <c r="F8"/>
  <c r="F7"/>
  <c r="F6"/>
  <c r="F5"/>
  <c r="F4"/>
  <c r="G3"/>
  <c r="G4" s="1"/>
  <c r="G11" i="1"/>
  <c r="G10"/>
  <c r="G9"/>
  <c r="G8"/>
  <c r="G7"/>
  <c r="G6"/>
  <c r="G5"/>
  <c r="H4"/>
  <c r="E4" i="6" l="1"/>
  <c r="G5"/>
  <c r="H5" i="1"/>
  <c r="H6" s="1"/>
  <c r="G6" i="6" l="1"/>
  <c r="E5"/>
  <c r="F5" i="1"/>
  <c r="H7"/>
  <c r="F6"/>
  <c r="E6" i="6" l="1"/>
  <c r="G7"/>
  <c r="F7" i="1"/>
  <c r="H8"/>
  <c r="G8" i="6" l="1"/>
  <c r="E7"/>
  <c r="H9" i="1"/>
  <c r="F8"/>
  <c r="E8" i="6" l="1"/>
  <c r="G9"/>
  <c r="H10" i="1"/>
  <c r="F9"/>
  <c r="G10" i="6" l="1"/>
  <c r="E9"/>
  <c r="H11" i="1"/>
  <c r="F10"/>
  <c r="E10" i="6" l="1"/>
  <c r="D11"/>
  <c r="E12" i="1"/>
  <c r="F11"/>
</calcChain>
</file>

<file path=xl/sharedStrings.xml><?xml version="1.0" encoding="utf-8"?>
<sst xmlns="http://schemas.openxmlformats.org/spreadsheetml/2006/main" count="38" uniqueCount="14">
  <si>
    <t>Difference Figure</t>
  </si>
  <si>
    <t>Cumulative Figure</t>
  </si>
  <si>
    <t>Impact</t>
  </si>
  <si>
    <t>Vol. Impact</t>
  </si>
  <si>
    <t>Favourable</t>
  </si>
  <si>
    <t>RMC</t>
  </si>
  <si>
    <t>Adverse</t>
  </si>
  <si>
    <t>VOH</t>
  </si>
  <si>
    <t>MPC</t>
  </si>
  <si>
    <t>FOH</t>
  </si>
  <si>
    <t>Depri. Interest</t>
  </si>
  <si>
    <t>Other Income</t>
  </si>
  <si>
    <t>ACT YTD F-14</t>
  </si>
  <si>
    <t>ACT YTD F-15</t>
  </si>
</sst>
</file>

<file path=xl/styles.xml><?xml version="1.0" encoding="utf-8"?>
<styleSheet xmlns="http://schemas.openxmlformats.org/spreadsheetml/2006/main">
  <numFmts count="13">
    <numFmt numFmtId="43" formatCode="_ * #,##0.00_ ;_ * \-#,##0.00_ ;_ * &quot;-&quot;??_ ;_ @_ "/>
    <numFmt numFmtId="164" formatCode="_ * #,##0_ ;_ * \-#,##0_ ;_ * &quot;-&quot;??_ ;_ @_ "/>
    <numFmt numFmtId="165" formatCode="0.000000000000"/>
    <numFmt numFmtId="166" formatCode="General_)"/>
    <numFmt numFmtId="167" formatCode="0.000"/>
    <numFmt numFmtId="168" formatCode="_ * #,##0.00_)&quot;£&quot;_ ;_ * \(#,##0.00\)&quot;£&quot;_ ;_ * &quot;-&quot;??_)&quot;£&quot;_ ;_ @_ "/>
    <numFmt numFmtId="169" formatCode="_ * #,##0.00_)_£_ ;_ * \(#,##0.00\)_£_ ;_ * &quot;-&quot;??_)_£_ ;_ @_ "/>
    <numFmt numFmtId="170" formatCode="_ * #,##0.000000_ ;_ * \-#,##0.000000_ ;_ * &quot;-&quot;??_ ;_ @_ "/>
    <numFmt numFmtId="171" formatCode="_-* #,##0.00\ &quot;€&quot;_-;\-* #,##0.00\ &quot;€&quot;_-;_-* &quot;-&quot;??\ &quot;€&quot;_-;_-@_-"/>
    <numFmt numFmtId="172" formatCode="0.00_)"/>
    <numFmt numFmtId="173" formatCode="_-* #,##0\ _F_-;\-* #,##0\ _F_-;_-* &quot;-&quot;\ _F_-;_-@_-"/>
    <numFmt numFmtId="174" formatCode="#,##0\ &quot;F&quot;;[Red]\-#,##0\ &quot;F&quot;"/>
    <numFmt numFmtId="175" formatCode="#,##0.00\ &quot;F&quot;;\-#,##0.00\ &quot;F&quot;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name val="Times New Roman"/>
      <family val="1"/>
    </font>
    <font>
      <sz val="11"/>
      <color indexed="8"/>
      <name val="Calibri"/>
      <family val="2"/>
    </font>
    <font>
      <sz val="12"/>
      <name val="Helv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Helv"/>
    </font>
    <font>
      <b/>
      <i/>
      <sz val="16"/>
      <name val="Helv"/>
    </font>
    <font>
      <b/>
      <sz val="10"/>
      <color indexed="8"/>
      <name val="Arial"/>
      <family val="2"/>
    </font>
    <font>
      <sz val="24"/>
      <color indexed="13"/>
      <name val="Helv"/>
    </font>
  </fonts>
  <fills count="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solid">
        <fgColor indexed="9"/>
        <bgColor indexed="64"/>
      </patternFill>
    </fill>
    <fill>
      <patternFill patternType="solid">
        <fgColor indexed="1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6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2" borderId="0" applyNumberFormat="0" applyBorder="0" applyAlignment="0">
      <protection locked="0"/>
    </xf>
    <xf numFmtId="0" fontId="2" fillId="0" borderId="0" applyFill="0" applyBorder="0" applyAlignment="0"/>
    <xf numFmtId="166" fontId="4" fillId="0" borderId="0" applyFill="0" applyBorder="0" applyAlignment="0"/>
    <xf numFmtId="167" fontId="4" fillId="0" borderId="0" applyFill="0" applyBorder="0" applyAlignment="0"/>
    <xf numFmtId="0" fontId="2" fillId="0" borderId="0" applyFill="0" applyBorder="0" applyAlignment="0"/>
    <xf numFmtId="168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66" fontId="4" fillId="0" borderId="0" applyFill="0" applyBorder="0" applyAlignment="0"/>
    <xf numFmtId="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6" fillId="0" borderId="0"/>
    <xf numFmtId="0" fontId="6" fillId="0" borderId="2"/>
    <xf numFmtId="14" fontId="7" fillId="0" borderId="0" applyFill="0" applyBorder="0" applyAlignment="0"/>
    <xf numFmtId="38" fontId="8" fillId="0" borderId="3">
      <alignment vertical="center"/>
    </xf>
    <xf numFmtId="0" fontId="2" fillId="0" borderId="0" applyFill="0" applyBorder="0" applyAlignment="0"/>
    <xf numFmtId="166" fontId="4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66" fontId="4" fillId="0" borderId="0" applyFill="0" applyBorder="0" applyAlignment="0"/>
    <xf numFmtId="171" fontId="2" fillId="0" borderId="0" applyFont="0" applyFill="0" applyBorder="0" applyAlignment="0" applyProtection="0"/>
    <xf numFmtId="38" fontId="9" fillId="3" borderId="0" applyNumberFormat="0" applyBorder="0" applyAlignment="0" applyProtection="0"/>
    <xf numFmtId="0" fontId="10" fillId="0" borderId="4" applyNumberFormat="0" applyAlignment="0" applyProtection="0">
      <alignment horizontal="left" vertical="center"/>
    </xf>
    <xf numFmtId="0" fontId="10" fillId="0" borderId="5">
      <alignment horizontal="left" vertical="center"/>
    </xf>
    <xf numFmtId="10" fontId="9" fillId="4" borderId="1" applyNumberFormat="0" applyBorder="0" applyAlignment="0" applyProtection="0"/>
    <xf numFmtId="0" fontId="11" fillId="5" borderId="2"/>
    <xf numFmtId="0" fontId="2" fillId="0" borderId="0" applyFill="0" applyBorder="0" applyAlignment="0"/>
    <xf numFmtId="166" fontId="4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66" fontId="4" fillId="0" borderId="0" applyFill="0" applyBorder="0" applyAlignment="0"/>
    <xf numFmtId="172" fontId="12" fillId="0" borderId="0"/>
    <xf numFmtId="0" fontId="2" fillId="0" borderId="0"/>
    <xf numFmtId="0" fontId="2" fillId="0" borderId="0"/>
    <xf numFmtId="0" fontId="1" fillId="0" borderId="0"/>
    <xf numFmtId="38" fontId="7" fillId="6" borderId="0">
      <alignment horizontal="right"/>
    </xf>
    <xf numFmtId="0" fontId="13" fillId="6" borderId="6"/>
    <xf numFmtId="168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 applyFill="0" applyBorder="0" applyAlignment="0"/>
    <xf numFmtId="166" fontId="4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66" fontId="4" fillId="0" borderId="0" applyFill="0" applyBorder="0" applyAlignment="0"/>
    <xf numFmtId="0" fontId="8" fillId="0" borderId="0" applyNumberFormat="0" applyFont="0" applyFill="0" applyBorder="0" applyAlignment="0" applyProtection="0">
      <alignment horizontal="left"/>
    </xf>
    <xf numFmtId="0" fontId="6" fillId="0" borderId="0"/>
    <xf numFmtId="0" fontId="2" fillId="0" borderId="0" applyNumberFormat="0" applyFill="0" applyBorder="0" applyAlignment="0" applyProtection="0"/>
    <xf numFmtId="0" fontId="6" fillId="0" borderId="2"/>
    <xf numFmtId="49" fontId="7" fillId="0" borderId="0" applyFill="0" applyBorder="0" applyAlignment="0"/>
    <xf numFmtId="174" fontId="2" fillId="0" borderId="0" applyFill="0" applyBorder="0" applyAlignment="0"/>
    <xf numFmtId="175" fontId="2" fillId="0" borderId="0" applyFill="0" applyBorder="0" applyAlignment="0"/>
    <xf numFmtId="0" fontId="14" fillId="7" borderId="0"/>
    <xf numFmtId="0" fontId="11" fillId="0" borderId="7"/>
    <xf numFmtId="0" fontId="11" fillId="0" borderId="2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7" fontId="3" fillId="0" borderId="1" xfId="2" applyNumberFormat="1" applyFont="1" applyFill="1" applyBorder="1"/>
    <xf numFmtId="0" fontId="3" fillId="0" borderId="1" xfId="2" applyFont="1" applyFill="1" applyBorder="1"/>
    <xf numFmtId="1" fontId="3" fillId="0" borderId="1" xfId="2" applyNumberFormat="1" applyFont="1" applyFill="1" applyBorder="1"/>
    <xf numFmtId="164" fontId="3" fillId="0" borderId="1" xfId="1" applyNumberFormat="1" applyFont="1" applyFill="1" applyBorder="1"/>
    <xf numFmtId="164" fontId="0" fillId="0" borderId="1" xfId="1" applyNumberFormat="1" applyFont="1" applyBorder="1"/>
    <xf numFmtId="1" fontId="0" fillId="0" borderId="1" xfId="0" applyNumberFormat="1" applyBorder="1"/>
    <xf numFmtId="165" fontId="0" fillId="0" borderId="0" xfId="0" applyNumberFormat="1"/>
    <xf numFmtId="164" fontId="0" fillId="0" borderId="0" xfId="0" applyNumberFormat="1"/>
    <xf numFmtId="164" fontId="0" fillId="0" borderId="0" xfId="1" applyNumberFormat="1" applyFont="1"/>
  </cellXfs>
  <cellStyles count="64">
    <cellStyle name="Best" xfId="3"/>
    <cellStyle name="Calc Currency (0)" xfId="4"/>
    <cellStyle name="Calc Currency (2)" xfId="5"/>
    <cellStyle name="Calc Percent (0)" xfId="6"/>
    <cellStyle name="Calc Percent (1)" xfId="7"/>
    <cellStyle name="Calc Percent (2)" xfId="8"/>
    <cellStyle name="Calc Units (0)" xfId="9"/>
    <cellStyle name="Calc Units (1)" xfId="10"/>
    <cellStyle name="Calc Units (2)" xfId="11"/>
    <cellStyle name="Comma" xfId="1" builtinId="3"/>
    <cellStyle name="Comma [00]" xfId="12"/>
    <cellStyle name="Comma 2" xfId="13"/>
    <cellStyle name="Comma 3" xfId="14"/>
    <cellStyle name="Comma 5" xfId="15"/>
    <cellStyle name="Currency [00]" xfId="16"/>
    <cellStyle name="Custom - Style8" xfId="17"/>
    <cellStyle name="Data   - Style2" xfId="18"/>
    <cellStyle name="Date Short" xfId="19"/>
    <cellStyle name="DELTA" xfId="20"/>
    <cellStyle name="Enter Currency (0)" xfId="21"/>
    <cellStyle name="Enter Currency (2)" xfId="22"/>
    <cellStyle name="Enter Units (0)" xfId="23"/>
    <cellStyle name="Enter Units (1)" xfId="24"/>
    <cellStyle name="Enter Units (2)" xfId="25"/>
    <cellStyle name="Euro" xfId="26"/>
    <cellStyle name="Grey" xfId="27"/>
    <cellStyle name="Header1" xfId="28"/>
    <cellStyle name="Header2" xfId="29"/>
    <cellStyle name="Input [yellow]" xfId="30"/>
    <cellStyle name="Labels - Style3" xfId="31"/>
    <cellStyle name="Link Currency (0)" xfId="32"/>
    <cellStyle name="Link Currency (2)" xfId="33"/>
    <cellStyle name="Link Units (0)" xfId="34"/>
    <cellStyle name="Link Units (1)" xfId="35"/>
    <cellStyle name="Link Units (2)" xfId="36"/>
    <cellStyle name="Normal" xfId="0" builtinId="0"/>
    <cellStyle name="Normal - Style1" xfId="37"/>
    <cellStyle name="Normal 2" xfId="2"/>
    <cellStyle name="Normal 2 2" xfId="38"/>
    <cellStyle name="Normal 3" xfId="39"/>
    <cellStyle name="Normal 7" xfId="40"/>
    <cellStyle name="Output Amounts" xfId="41"/>
    <cellStyle name="Output Line Items" xfId="42"/>
    <cellStyle name="Percent [0]" xfId="43"/>
    <cellStyle name="Percent [00]" xfId="44"/>
    <cellStyle name="Percent [2]" xfId="45"/>
    <cellStyle name="Percent 2" xfId="46"/>
    <cellStyle name="Percent 3" xfId="47"/>
    <cellStyle name="Percent 4" xfId="48"/>
    <cellStyle name="PrePop Currency (0)" xfId="49"/>
    <cellStyle name="PrePop Currency (2)" xfId="50"/>
    <cellStyle name="PrePop Units (0)" xfId="51"/>
    <cellStyle name="PrePop Units (1)" xfId="52"/>
    <cellStyle name="PrePop Units (2)" xfId="53"/>
    <cellStyle name="PSChar" xfId="54"/>
    <cellStyle name="Reset  - Style7" xfId="55"/>
    <cellStyle name="Style 1" xfId="56"/>
    <cellStyle name="Table  - Style6" xfId="57"/>
    <cellStyle name="Text Indent A" xfId="58"/>
    <cellStyle name="Text Indent B" xfId="59"/>
    <cellStyle name="Text Indent C" xfId="60"/>
    <cellStyle name="Title  - Style1" xfId="61"/>
    <cellStyle name="TotCol - Style5" xfId="62"/>
    <cellStyle name="TotRow - Style4" xfId="6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style val="26"/>
  <c:chart>
    <c:plotArea>
      <c:layout>
        <c:manualLayout>
          <c:layoutTarget val="inner"/>
          <c:xMode val="edge"/>
          <c:yMode val="edge"/>
          <c:x val="9.2119992667015427E-2"/>
          <c:y val="7.1765180295859238E-2"/>
          <c:w val="0.88289420381225758"/>
          <c:h val="0.77950775021046892"/>
        </c:manualLayout>
      </c:layout>
      <c:barChart>
        <c:barDir val="col"/>
        <c:grouping val="stacked"/>
        <c:ser>
          <c:idx val="0"/>
          <c:order val="0"/>
          <c:dPt>
            <c:idx val="0"/>
            <c:spPr>
              <a:solidFill>
                <a:schemeClr val="accent2"/>
              </a:solidFill>
            </c:spPr>
          </c:dPt>
          <c:dLbls>
            <c:dLbl>
              <c:idx val="0"/>
              <c:layout>
                <c:manualLayout>
                  <c:x val="2.1401819154628237E-3"/>
                  <c:y val="-6.8201193520886619E-2"/>
                </c:manualLayout>
              </c:layout>
              <c:dLblPos val="inEnd"/>
              <c:showVal val="1"/>
            </c:dLbl>
            <c:dLbl>
              <c:idx val="8"/>
              <c:layout>
                <c:manualLayout>
                  <c:x val="0"/>
                  <c:y val="-6.1381074168797962E-2"/>
                </c:manualLayout>
              </c:layout>
              <c:dLblPos val="inEnd"/>
              <c:showVal val="1"/>
            </c:dLbl>
            <c:txPr>
              <a:bodyPr/>
              <a:lstStyle/>
              <a:p>
                <a:pPr>
                  <a:defRPr sz="1050" b="1"/>
                </a:pPr>
                <a:endParaRPr lang="en-US"/>
              </a:p>
            </c:txPr>
            <c:dLblPos val="inEnd"/>
            <c:showVal val="1"/>
          </c:dLbls>
          <c:cat>
            <c:strRef>
              <c:f>'Walk Through PBT'!$B$4:$B$12</c:f>
              <c:strCache>
                <c:ptCount val="9"/>
                <c:pt idx="0">
                  <c:v>ACT YTD F-14</c:v>
                </c:pt>
                <c:pt idx="1">
                  <c:v>Vol. Impact</c:v>
                </c:pt>
                <c:pt idx="2">
                  <c:v>RMC</c:v>
                </c:pt>
                <c:pt idx="3">
                  <c:v>VOH</c:v>
                </c:pt>
                <c:pt idx="4">
                  <c:v>MPC</c:v>
                </c:pt>
                <c:pt idx="5">
                  <c:v>FOH</c:v>
                </c:pt>
                <c:pt idx="6">
                  <c:v>Depri. Interest</c:v>
                </c:pt>
                <c:pt idx="7">
                  <c:v>Other Income</c:v>
                </c:pt>
                <c:pt idx="8">
                  <c:v>ACT YTD F-15</c:v>
                </c:pt>
              </c:strCache>
            </c:strRef>
          </c:cat>
          <c:val>
            <c:numRef>
              <c:f>'Walk Through PBT'!$E$4:$E$12</c:f>
              <c:numCache>
                <c:formatCode>General</c:formatCode>
                <c:ptCount val="9"/>
                <c:pt idx="0" formatCode="0">
                  <c:v>715.79533285714137</c:v>
                </c:pt>
                <c:pt idx="8" formatCode="0">
                  <c:v>535.47659900000349</c:v>
                </c:pt>
              </c:numCache>
            </c:numRef>
          </c:val>
        </c:ser>
        <c:ser>
          <c:idx val="1"/>
          <c:order val="1"/>
          <c:spPr>
            <a:noFill/>
          </c:spPr>
          <c:cat>
            <c:strRef>
              <c:f>'Walk Through PBT'!$B$4:$B$12</c:f>
              <c:strCache>
                <c:ptCount val="9"/>
                <c:pt idx="0">
                  <c:v>ACT YTD F-14</c:v>
                </c:pt>
                <c:pt idx="1">
                  <c:v>Vol. Impact</c:v>
                </c:pt>
                <c:pt idx="2">
                  <c:v>RMC</c:v>
                </c:pt>
                <c:pt idx="3">
                  <c:v>VOH</c:v>
                </c:pt>
                <c:pt idx="4">
                  <c:v>MPC</c:v>
                </c:pt>
                <c:pt idx="5">
                  <c:v>FOH</c:v>
                </c:pt>
                <c:pt idx="6">
                  <c:v>Depri. Interest</c:v>
                </c:pt>
                <c:pt idx="7">
                  <c:v>Other Income</c:v>
                </c:pt>
                <c:pt idx="8">
                  <c:v>ACT YTD F-15</c:v>
                </c:pt>
              </c:strCache>
            </c:strRef>
          </c:cat>
          <c:val>
            <c:numRef>
              <c:f>'Walk Through PBT'!$F$4:$F$12</c:f>
              <c:numCache>
                <c:formatCode>_ * #,##0_ ;_ * \-#,##0_ ;_ * "-"??_ ;_ @_ </c:formatCode>
                <c:ptCount val="9"/>
                <c:pt idx="1">
                  <c:v>715.79533285714149</c:v>
                </c:pt>
                <c:pt idx="2">
                  <c:v>1205.1535680656746</c:v>
                </c:pt>
                <c:pt idx="3">
                  <c:v>1159.1995405571461</c:v>
                </c:pt>
                <c:pt idx="4">
                  <c:v>699.39176045714612</c:v>
                </c:pt>
                <c:pt idx="5">
                  <c:v>494.62485740000341</c:v>
                </c:pt>
                <c:pt idx="6">
                  <c:v>469.20797510000347</c:v>
                </c:pt>
                <c:pt idx="7">
                  <c:v>469.20797510000352</c:v>
                </c:pt>
              </c:numCache>
            </c:numRef>
          </c:val>
        </c:ser>
        <c:ser>
          <c:idx val="2"/>
          <c:order val="2"/>
          <c:tx>
            <c:strRef>
              <c:f>'Walk Through PBT'!$G$4:$G$12</c:f>
              <c:strCache>
                <c:ptCount val="1"/>
                <c:pt idx="0">
                  <c:v>716 867 377 46 460 205 25 66 535</c:v>
                </c:pt>
              </c:strCache>
            </c:strRef>
          </c:tx>
          <c:dLbls>
            <c:dLbl>
              <c:idx val="3"/>
              <c:layout>
                <c:manualLayout>
                  <c:x val="0"/>
                  <c:y val="-3.0690537084399085E-2"/>
                </c:manualLayout>
              </c:layout>
              <c:dLblPos val="ctr"/>
              <c:showVal val="1"/>
            </c:dLbl>
            <c:dLbl>
              <c:idx val="6"/>
              <c:layout>
                <c:manualLayout>
                  <c:x val="0"/>
                  <c:y val="-4.0920716112531993E-2"/>
                </c:manualLayout>
              </c:layout>
              <c:dLblPos val="ctr"/>
              <c:showVal val="1"/>
            </c:dLbl>
            <c:dLbl>
              <c:idx val="7"/>
              <c:layout>
                <c:manualLayout>
                  <c:x val="0"/>
                  <c:y val="-4.0920716112531993E-2"/>
                </c:manualLayout>
              </c:layout>
              <c:dLblPos val="ctr"/>
              <c:showVal val="1"/>
            </c:dLbl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dLblPos val="ctr"/>
            <c:showVal val="1"/>
          </c:dLbls>
          <c:cat>
            <c:strRef>
              <c:f>'Walk Through PBT'!$B$4:$B$12</c:f>
              <c:strCache>
                <c:ptCount val="9"/>
                <c:pt idx="0">
                  <c:v>ACT YTD F-14</c:v>
                </c:pt>
                <c:pt idx="1">
                  <c:v>Vol. Impact</c:v>
                </c:pt>
                <c:pt idx="2">
                  <c:v>RMC</c:v>
                </c:pt>
                <c:pt idx="3">
                  <c:v>VOH</c:v>
                </c:pt>
                <c:pt idx="4">
                  <c:v>MPC</c:v>
                </c:pt>
                <c:pt idx="5">
                  <c:v>FOH</c:v>
                </c:pt>
                <c:pt idx="6">
                  <c:v>Depri. Interest</c:v>
                </c:pt>
                <c:pt idx="7">
                  <c:v>Other Income</c:v>
                </c:pt>
                <c:pt idx="8">
                  <c:v>ACT YTD F-15</c:v>
                </c:pt>
              </c:strCache>
            </c:strRef>
          </c:cat>
          <c:val>
            <c:numRef>
              <c:f>'Walk Through PBT'!$G$4:$G$12</c:f>
              <c:numCache>
                <c:formatCode>0</c:formatCode>
                <c:ptCount val="9"/>
                <c:pt idx="1">
                  <c:v>866.65952689017161</c:v>
                </c:pt>
                <c:pt idx="2">
                  <c:v>377.30129168163859</c:v>
                </c:pt>
                <c:pt idx="3">
                  <c:v>45.954027508528426</c:v>
                </c:pt>
                <c:pt idx="4">
                  <c:v>459.80778009999995</c:v>
                </c:pt>
                <c:pt idx="5">
                  <c:v>204.76690305714271</c:v>
                </c:pt>
                <c:pt idx="6">
                  <c:v>25.416882299999941</c:v>
                </c:pt>
                <c:pt idx="7">
                  <c:v>66.268623899999966</c:v>
                </c:pt>
              </c:numCache>
            </c:numRef>
          </c:val>
        </c:ser>
        <c:gapWidth val="67"/>
        <c:overlap val="100"/>
        <c:axId val="60666624"/>
        <c:axId val="60668160"/>
      </c:barChart>
      <c:catAx>
        <c:axId val="6066662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 b="1"/>
            </a:pPr>
            <a:endParaRPr lang="en-US"/>
          </a:p>
        </c:txPr>
        <c:crossAx val="60668160"/>
        <c:crosses val="autoZero"/>
        <c:auto val="1"/>
        <c:lblAlgn val="ctr"/>
        <c:lblOffset val="100"/>
      </c:catAx>
      <c:valAx>
        <c:axId val="60668160"/>
        <c:scaling>
          <c:orientation val="minMax"/>
        </c:scaling>
        <c:axPos val="l"/>
        <c:numFmt formatCode="0" sourceLinked="1"/>
        <c:tickLblPos val="nextTo"/>
        <c:crossAx val="60666624"/>
        <c:crosses val="autoZero"/>
        <c:crossBetween val="between"/>
      </c:valAx>
    </c:plotArea>
    <c:plotVisOnly val="1"/>
    <c:dispBlanksAs val="gap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plotArea>
      <c:layout/>
      <c:barChart>
        <c:barDir val="col"/>
        <c:grouping val="stacked"/>
        <c:ser>
          <c:idx val="0"/>
          <c:order val="0"/>
          <c:spPr>
            <a:solidFill>
              <a:srgbClr val="00B0F0"/>
            </a:solidFill>
          </c:spPr>
          <c:dPt>
            <c:idx val="0"/>
            <c:spPr>
              <a:solidFill>
                <a:schemeClr val="accent6">
                  <a:lumMod val="75000"/>
                </a:schemeClr>
              </a:solidFill>
            </c:spPr>
          </c:dPt>
          <c:dLbls>
            <c:dLbl>
              <c:idx val="0"/>
              <c:layout>
                <c:manualLayout>
                  <c:x val="0"/>
                  <c:y val="-0.21088429726169122"/>
                </c:manualLayout>
              </c:layout>
              <c:showVal val="1"/>
            </c:dLbl>
            <c:dLbl>
              <c:idx val="8"/>
              <c:layout>
                <c:manualLayout>
                  <c:x val="0"/>
                  <c:y val="-0.163265262396148"/>
                </c:manualLayout>
              </c:layout>
              <c:showVal val="1"/>
            </c:dLbl>
            <c:showVal val="1"/>
          </c:dLbls>
          <c:cat>
            <c:strRef>
              <c:f>'Walk Through PBT - '!$A$3:$A$11</c:f>
              <c:strCache>
                <c:ptCount val="9"/>
                <c:pt idx="0">
                  <c:v>ACT YTD F-14</c:v>
                </c:pt>
                <c:pt idx="1">
                  <c:v>Vol. Impact</c:v>
                </c:pt>
                <c:pt idx="2">
                  <c:v>RMC</c:v>
                </c:pt>
                <c:pt idx="3">
                  <c:v>VOH</c:v>
                </c:pt>
                <c:pt idx="4">
                  <c:v>MPC</c:v>
                </c:pt>
                <c:pt idx="5">
                  <c:v>FOH</c:v>
                </c:pt>
                <c:pt idx="6">
                  <c:v>Depri. Interest</c:v>
                </c:pt>
                <c:pt idx="7">
                  <c:v>Other Income</c:v>
                </c:pt>
                <c:pt idx="8">
                  <c:v>ACT YTD F-15</c:v>
                </c:pt>
              </c:strCache>
            </c:strRef>
          </c:cat>
          <c:val>
            <c:numRef>
              <c:f>'Walk Through PBT - '!$D$3:$D$11</c:f>
              <c:numCache>
                <c:formatCode>General</c:formatCode>
                <c:ptCount val="9"/>
                <c:pt idx="0" formatCode="0">
                  <c:v>715.79533285714137</c:v>
                </c:pt>
                <c:pt idx="8" formatCode="0">
                  <c:v>535.47659900000349</c:v>
                </c:pt>
              </c:numCache>
            </c:numRef>
          </c:val>
        </c:ser>
        <c:ser>
          <c:idx val="1"/>
          <c:order val="1"/>
          <c:spPr>
            <a:solidFill>
              <a:schemeClr val="bg1"/>
            </a:solidFill>
          </c:spPr>
          <c:cat>
            <c:strRef>
              <c:f>'Walk Through PBT - '!$A$3:$A$11</c:f>
              <c:strCache>
                <c:ptCount val="9"/>
                <c:pt idx="0">
                  <c:v>ACT YTD F-14</c:v>
                </c:pt>
                <c:pt idx="1">
                  <c:v>Vol. Impact</c:v>
                </c:pt>
                <c:pt idx="2">
                  <c:v>RMC</c:v>
                </c:pt>
                <c:pt idx="3">
                  <c:v>VOH</c:v>
                </c:pt>
                <c:pt idx="4">
                  <c:v>MPC</c:v>
                </c:pt>
                <c:pt idx="5">
                  <c:v>FOH</c:v>
                </c:pt>
                <c:pt idx="6">
                  <c:v>Depri. Interest</c:v>
                </c:pt>
                <c:pt idx="7">
                  <c:v>Other Income</c:v>
                </c:pt>
                <c:pt idx="8">
                  <c:v>ACT YTD F-15</c:v>
                </c:pt>
              </c:strCache>
            </c:strRef>
          </c:cat>
          <c:val>
            <c:numRef>
              <c:f>'Walk Through PBT - '!$E$3:$E$11</c:f>
              <c:numCache>
                <c:formatCode>_ * #,##0_ ;_ * \-#,##0_ ;_ * "-"??_ ;_ @_ </c:formatCode>
                <c:ptCount val="9"/>
                <c:pt idx="1">
                  <c:v>715.79533285714149</c:v>
                </c:pt>
                <c:pt idx="2">
                  <c:v>1205.1535680656746</c:v>
                </c:pt>
                <c:pt idx="3">
                  <c:v>1159.1995405571461</c:v>
                </c:pt>
                <c:pt idx="4">
                  <c:v>699.39176045714612</c:v>
                </c:pt>
                <c:pt idx="5">
                  <c:v>494.62485740000341</c:v>
                </c:pt>
                <c:pt idx="6">
                  <c:v>469.20797510000347</c:v>
                </c:pt>
                <c:pt idx="7">
                  <c:v>469.20797510000352</c:v>
                </c:pt>
              </c:numCache>
            </c:numRef>
          </c:val>
        </c:ser>
        <c:ser>
          <c:idx val="2"/>
          <c:order val="2"/>
          <c:spPr>
            <a:scene3d>
              <a:camera prst="orthographicFront"/>
              <a:lightRig rig="threePt" dir="t"/>
            </a:scene3d>
            <a:sp3d>
              <a:bevelT w="44450"/>
            </a:sp3d>
          </c:spPr>
          <c:dLbls>
            <c:showVal val="1"/>
          </c:dLbls>
          <c:cat>
            <c:strRef>
              <c:f>'Walk Through PBT - '!$A$3:$A$11</c:f>
              <c:strCache>
                <c:ptCount val="9"/>
                <c:pt idx="0">
                  <c:v>ACT YTD F-14</c:v>
                </c:pt>
                <c:pt idx="1">
                  <c:v>Vol. Impact</c:v>
                </c:pt>
                <c:pt idx="2">
                  <c:v>RMC</c:v>
                </c:pt>
                <c:pt idx="3">
                  <c:v>VOH</c:v>
                </c:pt>
                <c:pt idx="4">
                  <c:v>MPC</c:v>
                </c:pt>
                <c:pt idx="5">
                  <c:v>FOH</c:v>
                </c:pt>
                <c:pt idx="6">
                  <c:v>Depri. Interest</c:v>
                </c:pt>
                <c:pt idx="7">
                  <c:v>Other Income</c:v>
                </c:pt>
                <c:pt idx="8">
                  <c:v>ACT YTD F-15</c:v>
                </c:pt>
              </c:strCache>
            </c:strRef>
          </c:cat>
          <c:val>
            <c:numRef>
              <c:f>'Walk Through PBT - '!$F$3:$F$11</c:f>
              <c:numCache>
                <c:formatCode>0</c:formatCode>
                <c:ptCount val="9"/>
                <c:pt idx="1">
                  <c:v>866.65952689017161</c:v>
                </c:pt>
                <c:pt idx="2">
                  <c:v>377.30129168163859</c:v>
                </c:pt>
                <c:pt idx="3">
                  <c:v>45.954027508528426</c:v>
                </c:pt>
                <c:pt idx="4">
                  <c:v>459.80778009999995</c:v>
                </c:pt>
                <c:pt idx="5">
                  <c:v>204.76690305714271</c:v>
                </c:pt>
                <c:pt idx="6">
                  <c:v>25.416882299999941</c:v>
                </c:pt>
                <c:pt idx="7">
                  <c:v>66.268623899999966</c:v>
                </c:pt>
              </c:numCache>
            </c:numRef>
          </c:val>
        </c:ser>
        <c:gapWidth val="30"/>
        <c:overlap val="100"/>
        <c:axId val="110589440"/>
        <c:axId val="110601728"/>
      </c:barChart>
      <c:catAx>
        <c:axId val="110589440"/>
        <c:scaling>
          <c:orientation val="minMax"/>
        </c:scaling>
        <c:axPos val="b"/>
        <c:tickLblPos val="nextTo"/>
        <c:crossAx val="110601728"/>
        <c:crosses val="autoZero"/>
        <c:auto val="1"/>
        <c:lblAlgn val="ctr"/>
        <c:lblOffset val="100"/>
      </c:catAx>
      <c:valAx>
        <c:axId val="110601728"/>
        <c:scaling>
          <c:orientation val="minMax"/>
        </c:scaling>
        <c:axPos val="l"/>
        <c:numFmt formatCode="0" sourceLinked="1"/>
        <c:tickLblPos val="nextTo"/>
        <c:crossAx val="110589440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13</xdr:row>
      <xdr:rowOff>9525</xdr:rowOff>
    </xdr:from>
    <xdr:to>
      <xdr:col>12</xdr:col>
      <xdr:colOff>28575</xdr:colOff>
      <xdr:row>32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11</xdr:row>
      <xdr:rowOff>152398</xdr:rowOff>
    </xdr:from>
    <xdr:to>
      <xdr:col>10</xdr:col>
      <xdr:colOff>276225</xdr:colOff>
      <xdr:row>31</xdr:row>
      <xdr:rowOff>76199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nish\c\manish1\Flash%202001-2002\Quarterly%20results%20Dec%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ilflsrv\com_fin\RADHA_T\FLASH2003-2004\FlashNov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ilflsrv\com_fin\2005-06\Srims%20And%20Plates\Costing\Shims%20and%20Plates%20Project%20(Sachin)%2023%20Oct%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2006-07/MIS/operational%20review/June%2006/230706/Documents%20and%20Settings/kedar%20keskar/Local%20Settings/Temporary%20Internet%20Files/OLKC/OR%20JUNE%20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WINDOWS/TEMP/CF%20PL%20B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SV"/>
      <sheetName val="VOH"/>
      <sheetName val="FLASHWorkings"/>
      <sheetName val="Flash"/>
      <sheetName val="BOARDORA2001"/>
      <sheetName val="NSV TREND"/>
      <sheetName val="VOH TREND"/>
      <sheetName val="QTRLY WKG"/>
      <sheetName val="RESULTDEC'00"/>
      <sheetName val="NSV DANA"/>
      <sheetName val="VOH DANA"/>
      <sheetName val="GOC"/>
      <sheetName val="Deferred Tax"/>
      <sheetName val="Rings"/>
      <sheetName val="Gaskets"/>
      <sheetName val="Company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NSV"/>
      <sheetName val="VOH"/>
      <sheetName val="FLASHWorkings"/>
      <sheetName val="Flash"/>
      <sheetName val="BOARDOR"/>
      <sheetName val="NSV DANA"/>
      <sheetName val="VOH DANA"/>
      <sheetName val="board"/>
      <sheetName val="NSV DANA (2)"/>
      <sheetName val="VOH DANA (2)"/>
      <sheetName val="Sept"/>
      <sheetName val="RESULTDEC'02"/>
      <sheetName val="QTRLY WKG "/>
      <sheetName val="NSV TREND"/>
      <sheetName val="VOH TREND"/>
      <sheetName val="Rings"/>
      <sheetName val="Gaskets"/>
      <sheetName val="Compan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ssumptions (2)"/>
      <sheetName val="Financials"/>
      <sheetName val="Transfer Price"/>
      <sheetName val="EOU STAND ALONE PROJECT"/>
      <sheetName val="BS FOUNDRY"/>
      <sheetName val="BS EOU"/>
      <sheetName val="BS"/>
      <sheetName val="Variable Cost"/>
      <sheetName val="DEP FOUNDRY"/>
      <sheetName val="DEP"/>
      <sheetName val="Revenue"/>
      <sheetName val="RMC final"/>
      <sheetName val="Repair and Maintenance"/>
      <sheetName val="Sorted by Customer"/>
      <sheetName val="Interest-Tloan Foundry"/>
      <sheetName val="Interest-Tloan"/>
      <sheetName val="Working Capital FOUNDRY"/>
      <sheetName val="Working Capital EOU"/>
      <sheetName val="Working Capital"/>
      <sheetName val="Capex_Foundry Expansion"/>
      <sheetName val="Capex_Shims&amp;Plates Machining"/>
      <sheetName val="Imported Asset List"/>
      <sheetName val="Agreement Sale Price "/>
      <sheetName val="Cost Per Kg"/>
      <sheetName val="MPC"/>
      <sheetName val="MPC FOUNDRY"/>
      <sheetName val="MPC Machining"/>
      <sheetName val="Volume"/>
      <sheetName val="IRR"/>
      <sheetName val="Investment"/>
      <sheetName val="Detail By Cust "/>
      <sheetName val="Sum by Cust"/>
      <sheetName val="Parts moving to PCIL"/>
      <sheetName val="Misc-assets"/>
      <sheetName val="Mach Cap"/>
      <sheetName val="Mach.-imp"/>
      <sheetName val="Mach.-local"/>
      <sheetName val="E-mail data"/>
      <sheetName val="ORGSTRUC"/>
      <sheetName val="Misc"/>
      <sheetName val="markt"/>
      <sheetName val="prcg"/>
      <sheetName val="Rev Exp"/>
      <sheetName val="PWR"/>
      <sheetName val="Packing"/>
      <sheetName val="RMC"/>
      <sheetName val="RMC India"/>
      <sheetName val="Original Revenue Sheet"/>
      <sheetName val="Assum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Res (2)"/>
      <sheetName val="Res"/>
      <sheetName val="GSKT TB"/>
      <sheetName val="BS"/>
      <sheetName val="P&amp;L"/>
      <sheetName val="1&amp;2"/>
      <sheetName val="3&amp;4 "/>
      <sheetName val="5"/>
      <sheetName val="6,7,8,9"/>
      <sheetName val="10, 11,12"/>
      <sheetName val="13"/>
      <sheetName val="14,15"/>
      <sheetName val="16,17 "/>
      <sheetName val="CFLOWs"/>
      <sheetName val="CFLOW"/>
      <sheetName val="Part IV"/>
      <sheetName val="DT"/>
      <sheetName val="Deferred Tax"/>
      <sheetName val="Co. TB"/>
      <sheetName val="CP MAR03"/>
      <sheetName val="Tax"/>
      <sheetName val="ADDLN"/>
      <sheetName val="C-TB"/>
      <sheetName val="R-TB"/>
      <sheetName val="BSGR"/>
      <sheetName val="P&amp;LGR"/>
      <sheetName val="OR Working"/>
      <sheetName val="RINGS MAR03"/>
      <sheetName val="ORTSHEET"/>
      <sheetName val="WKG NOTES"/>
      <sheetName val="an1"/>
      <sheetName val="an2"/>
      <sheetName val="an3"/>
      <sheetName val="an4"/>
      <sheetName val="an5"/>
      <sheetName val="an6"/>
      <sheetName val="an7"/>
      <sheetName val="loans"/>
      <sheetName val="DP&amp;L "/>
      <sheetName val="DB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999">
          <cell r="I999" t="str">
            <v>CODE</v>
          </cell>
          <cell r="J999" t="str">
            <v>BAAN CODE (CHK)</v>
          </cell>
          <cell r="K999" t="str">
            <v>PARTICULARS</v>
          </cell>
          <cell r="L999" t="str">
            <v>CHAKAN</v>
          </cell>
          <cell r="M999" t="str">
            <v>CASTINGS</v>
          </cell>
          <cell r="N999" t="str">
            <v>RINGS</v>
          </cell>
          <cell r="O999" t="str">
            <v>TOTAL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ales"/>
      <sheetName val="Material"/>
      <sheetName val="Assumption"/>
      <sheetName val="Jodalli"/>
      <sheetName val="Mengale"/>
      <sheetName val="Driveshaft"/>
      <sheetName val="Chakan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13"/>
  <sheetViews>
    <sheetView workbookViewId="0">
      <pane xSplit="3" ySplit="2" topLeftCell="D15" activePane="bottomRight" state="frozen"/>
      <selection pane="topRight" activeCell="D1" sqref="D1"/>
      <selection pane="bottomLeft" activeCell="A3" sqref="A3"/>
      <selection pane="bottomRight" activeCell="B2" sqref="B2:H12"/>
    </sheetView>
  </sheetViews>
  <sheetFormatPr defaultRowHeight="15"/>
  <cols>
    <col min="2" max="2" width="14.28515625" bestFit="1" customWidth="1"/>
    <col min="3" max="3" width="10.85546875" bestFit="1" customWidth="1"/>
    <col min="4" max="4" width="10.85546875" customWidth="1"/>
    <col min="6" max="6" width="11" bestFit="1" customWidth="1"/>
    <col min="7" max="7" width="11.7109375" bestFit="1" customWidth="1"/>
    <col min="8" max="8" width="11" bestFit="1" customWidth="1"/>
    <col min="10" max="10" width="16.7109375" bestFit="1" customWidth="1"/>
  </cols>
  <sheetData>
    <row r="2" spans="2:10" ht="30">
      <c r="B2" s="1"/>
      <c r="C2" s="1"/>
      <c r="D2" s="2" t="s">
        <v>0</v>
      </c>
      <c r="E2" s="1"/>
      <c r="F2" s="1"/>
      <c r="G2" s="1"/>
      <c r="H2" s="2" t="s">
        <v>1</v>
      </c>
    </row>
    <row r="3" spans="2:10">
      <c r="B3" s="1"/>
      <c r="C3" s="1"/>
      <c r="D3" s="1"/>
      <c r="E3" s="1"/>
      <c r="F3" s="1"/>
      <c r="G3" s="1"/>
      <c r="H3" s="1"/>
    </row>
    <row r="4" spans="2:10">
      <c r="B4" s="3" t="s">
        <v>12</v>
      </c>
      <c r="C4" s="4" t="s">
        <v>2</v>
      </c>
      <c r="D4" s="4"/>
      <c r="E4" s="5">
        <v>715.79533285714137</v>
      </c>
      <c r="F4" s="4"/>
      <c r="G4" s="4"/>
      <c r="H4" s="6">
        <f>E4</f>
        <v>715.79533285714137</v>
      </c>
    </row>
    <row r="5" spans="2:10">
      <c r="B5" s="4" t="s">
        <v>3</v>
      </c>
      <c r="C5" s="4" t="s">
        <v>4</v>
      </c>
      <c r="D5" s="6">
        <v>866.65952689017161</v>
      </c>
      <c r="E5" s="4"/>
      <c r="F5" s="7">
        <f t="shared" ref="F5:F11" si="0">IF(C5="favourable",H5-G5,H5)</f>
        <v>715.79533285714149</v>
      </c>
      <c r="G5" s="8">
        <f t="shared" ref="G5:G11" si="1">D5</f>
        <v>866.65952689017161</v>
      </c>
      <c r="H5" s="7">
        <f t="shared" ref="H5:H11" si="2">IF(C5="Favourable",H4+G5,H4-G5)</f>
        <v>1582.4548597473131</v>
      </c>
      <c r="J5" s="9"/>
    </row>
    <row r="6" spans="2:10">
      <c r="B6" s="4" t="s">
        <v>5</v>
      </c>
      <c r="C6" s="4" t="s">
        <v>6</v>
      </c>
      <c r="D6" s="6">
        <v>377.30129168163859</v>
      </c>
      <c r="E6" s="4"/>
      <c r="F6" s="7">
        <f t="shared" si="0"/>
        <v>1205.1535680656746</v>
      </c>
      <c r="G6" s="8">
        <f t="shared" si="1"/>
        <v>377.30129168163859</v>
      </c>
      <c r="H6" s="7">
        <f t="shared" si="2"/>
        <v>1205.1535680656746</v>
      </c>
      <c r="J6" s="10"/>
    </row>
    <row r="7" spans="2:10">
      <c r="B7" s="4" t="s">
        <v>7</v>
      </c>
      <c r="C7" s="4" t="s">
        <v>6</v>
      </c>
      <c r="D7" s="6">
        <v>45.954027508528426</v>
      </c>
      <c r="E7" s="4"/>
      <c r="F7" s="7">
        <f t="shared" si="0"/>
        <v>1159.1995405571461</v>
      </c>
      <c r="G7" s="8">
        <f t="shared" si="1"/>
        <v>45.954027508528426</v>
      </c>
      <c r="H7" s="7">
        <f t="shared" si="2"/>
        <v>1159.1995405571461</v>
      </c>
    </row>
    <row r="8" spans="2:10">
      <c r="B8" s="4" t="s">
        <v>8</v>
      </c>
      <c r="C8" s="4" t="s">
        <v>6</v>
      </c>
      <c r="D8" s="6">
        <v>459.80778009999995</v>
      </c>
      <c r="E8" s="4"/>
      <c r="F8" s="7">
        <f t="shared" si="0"/>
        <v>699.39176045714612</v>
      </c>
      <c r="G8" s="8">
        <f t="shared" si="1"/>
        <v>459.80778009999995</v>
      </c>
      <c r="H8" s="7">
        <f t="shared" si="2"/>
        <v>699.39176045714612</v>
      </c>
    </row>
    <row r="9" spans="2:10">
      <c r="B9" s="4" t="s">
        <v>9</v>
      </c>
      <c r="C9" s="4" t="s">
        <v>6</v>
      </c>
      <c r="D9" s="6">
        <v>204.76690305714271</v>
      </c>
      <c r="E9" s="4"/>
      <c r="F9" s="7">
        <f t="shared" si="0"/>
        <v>494.62485740000341</v>
      </c>
      <c r="G9" s="8">
        <f t="shared" si="1"/>
        <v>204.76690305714271</v>
      </c>
      <c r="H9" s="7">
        <f t="shared" si="2"/>
        <v>494.62485740000341</v>
      </c>
    </row>
    <row r="10" spans="2:10">
      <c r="B10" s="4" t="s">
        <v>10</v>
      </c>
      <c r="C10" s="4" t="s">
        <v>6</v>
      </c>
      <c r="D10" s="6">
        <v>25.416882299999941</v>
      </c>
      <c r="E10" s="4"/>
      <c r="F10" s="7">
        <f t="shared" si="0"/>
        <v>469.20797510000347</v>
      </c>
      <c r="G10" s="8">
        <f t="shared" si="1"/>
        <v>25.416882299999941</v>
      </c>
      <c r="H10" s="7">
        <f t="shared" si="2"/>
        <v>469.20797510000347</v>
      </c>
    </row>
    <row r="11" spans="2:10">
      <c r="B11" s="4" t="s">
        <v>11</v>
      </c>
      <c r="C11" s="4" t="s">
        <v>4</v>
      </c>
      <c r="D11" s="6">
        <v>66.268623899999966</v>
      </c>
      <c r="E11" s="4"/>
      <c r="F11" s="7">
        <f t="shared" si="0"/>
        <v>469.20797510000352</v>
      </c>
      <c r="G11" s="8">
        <f t="shared" si="1"/>
        <v>66.268623899999966</v>
      </c>
      <c r="H11" s="7">
        <f t="shared" si="2"/>
        <v>535.47659900000349</v>
      </c>
    </row>
    <row r="12" spans="2:10">
      <c r="B12" s="3" t="s">
        <v>13</v>
      </c>
      <c r="C12" s="4"/>
      <c r="D12" s="4"/>
      <c r="E12" s="5">
        <f>+H11</f>
        <v>535.47659900000349</v>
      </c>
      <c r="F12" s="4"/>
      <c r="G12" s="4"/>
      <c r="H12" s="4"/>
    </row>
    <row r="13" spans="2:10">
      <c r="D13" s="11"/>
    </row>
  </sheetData>
  <dataValidations count="1">
    <dataValidation type="list" allowBlank="1" showInputMessage="1" showErrorMessage="1" sqref="C5:C12">
      <formula1>"Favourable, Adverse"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120" orientation="landscape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7" sqref="H7"/>
    </sheetView>
  </sheetViews>
  <sheetFormatPr defaultRowHeight="15"/>
  <cols>
    <col min="1" max="1" width="16" customWidth="1"/>
  </cols>
  <sheetData>
    <row r="1" spans="1:7" ht="30">
      <c r="A1" s="1"/>
      <c r="B1" s="1"/>
      <c r="C1" s="2" t="s">
        <v>0</v>
      </c>
      <c r="D1" s="1"/>
      <c r="E1" s="1"/>
      <c r="F1" s="1"/>
      <c r="G1" s="2" t="s">
        <v>1</v>
      </c>
    </row>
    <row r="2" spans="1:7">
      <c r="A2" s="1"/>
      <c r="B2" s="1"/>
      <c r="C2" s="1"/>
      <c r="D2" s="1"/>
      <c r="E2" s="1"/>
      <c r="F2" s="1"/>
      <c r="G2" s="1"/>
    </row>
    <row r="3" spans="1:7">
      <c r="A3" s="3" t="s">
        <v>12</v>
      </c>
      <c r="B3" s="4" t="s">
        <v>2</v>
      </c>
      <c r="C3" s="4"/>
      <c r="D3" s="5">
        <v>715.79533285714137</v>
      </c>
      <c r="E3" s="4"/>
      <c r="F3" s="4"/>
      <c r="G3" s="6">
        <f>D3</f>
        <v>715.79533285714137</v>
      </c>
    </row>
    <row r="4" spans="1:7">
      <c r="A4" s="4" t="s">
        <v>3</v>
      </c>
      <c r="B4" s="4" t="s">
        <v>4</v>
      </c>
      <c r="C4" s="6">
        <v>866.65952689017161</v>
      </c>
      <c r="D4" s="4"/>
      <c r="E4" s="7">
        <f t="shared" ref="E4:E10" si="0">IF(B4="favourable",G4-F4,G4)</f>
        <v>715.79533285714149</v>
      </c>
      <c r="F4" s="8">
        <f t="shared" ref="F4:F10" si="1">C4</f>
        <v>866.65952689017161</v>
      </c>
      <c r="G4" s="7">
        <f t="shared" ref="G4:G10" si="2">IF(B4="Favourable",G3+F4,G3-F4)</f>
        <v>1582.4548597473131</v>
      </c>
    </row>
    <row r="5" spans="1:7">
      <c r="A5" s="4" t="s">
        <v>5</v>
      </c>
      <c r="B5" s="4" t="s">
        <v>6</v>
      </c>
      <c r="C5" s="6">
        <v>377.30129168163859</v>
      </c>
      <c r="D5" s="4"/>
      <c r="E5" s="7">
        <f t="shared" si="0"/>
        <v>1205.1535680656746</v>
      </c>
      <c r="F5" s="8">
        <f t="shared" si="1"/>
        <v>377.30129168163859</v>
      </c>
      <c r="G5" s="7">
        <f t="shared" si="2"/>
        <v>1205.1535680656746</v>
      </c>
    </row>
    <row r="6" spans="1:7">
      <c r="A6" s="4" t="s">
        <v>7</v>
      </c>
      <c r="B6" s="4" t="s">
        <v>6</v>
      </c>
      <c r="C6" s="6">
        <v>45.954027508528426</v>
      </c>
      <c r="D6" s="4"/>
      <c r="E6" s="7">
        <f t="shared" si="0"/>
        <v>1159.1995405571461</v>
      </c>
      <c r="F6" s="8">
        <f t="shared" si="1"/>
        <v>45.954027508528426</v>
      </c>
      <c r="G6" s="7">
        <f t="shared" si="2"/>
        <v>1159.1995405571461</v>
      </c>
    </row>
    <row r="7" spans="1:7">
      <c r="A7" s="4" t="s">
        <v>8</v>
      </c>
      <c r="B7" s="4" t="s">
        <v>6</v>
      </c>
      <c r="C7" s="6">
        <v>459.80778009999995</v>
      </c>
      <c r="D7" s="4"/>
      <c r="E7" s="7">
        <f t="shared" si="0"/>
        <v>699.39176045714612</v>
      </c>
      <c r="F7" s="8">
        <f t="shared" si="1"/>
        <v>459.80778009999995</v>
      </c>
      <c r="G7" s="7">
        <f t="shared" si="2"/>
        <v>699.39176045714612</v>
      </c>
    </row>
    <row r="8" spans="1:7">
      <c r="A8" s="4" t="s">
        <v>9</v>
      </c>
      <c r="B8" s="4" t="s">
        <v>6</v>
      </c>
      <c r="C8" s="6">
        <v>204.76690305714271</v>
      </c>
      <c r="D8" s="4"/>
      <c r="E8" s="7">
        <f t="shared" si="0"/>
        <v>494.62485740000341</v>
      </c>
      <c r="F8" s="8">
        <f t="shared" si="1"/>
        <v>204.76690305714271</v>
      </c>
      <c r="G8" s="7">
        <f t="shared" si="2"/>
        <v>494.62485740000341</v>
      </c>
    </row>
    <row r="9" spans="1:7">
      <c r="A9" s="4" t="s">
        <v>10</v>
      </c>
      <c r="B9" s="4" t="s">
        <v>6</v>
      </c>
      <c r="C9" s="6">
        <v>25.416882299999941</v>
      </c>
      <c r="D9" s="4"/>
      <c r="E9" s="7">
        <f t="shared" si="0"/>
        <v>469.20797510000347</v>
      </c>
      <c r="F9" s="8">
        <f t="shared" si="1"/>
        <v>25.416882299999941</v>
      </c>
      <c r="G9" s="7">
        <f t="shared" si="2"/>
        <v>469.20797510000347</v>
      </c>
    </row>
    <row r="10" spans="1:7">
      <c r="A10" s="4" t="s">
        <v>11</v>
      </c>
      <c r="B10" s="4" t="s">
        <v>4</v>
      </c>
      <c r="C10" s="6">
        <v>66.268623899999966</v>
      </c>
      <c r="D10" s="4"/>
      <c r="E10" s="7">
        <f t="shared" si="0"/>
        <v>469.20797510000352</v>
      </c>
      <c r="F10" s="8">
        <f t="shared" si="1"/>
        <v>66.268623899999966</v>
      </c>
      <c r="G10" s="7">
        <f t="shared" si="2"/>
        <v>535.47659900000349</v>
      </c>
    </row>
    <row r="11" spans="1:7">
      <c r="A11" s="3" t="s">
        <v>13</v>
      </c>
      <c r="B11" s="4"/>
      <c r="C11" s="4"/>
      <c r="D11" s="5">
        <f>+G10</f>
        <v>535.47659900000349</v>
      </c>
      <c r="E11" s="4"/>
      <c r="F11" s="4"/>
      <c r="G11" s="4"/>
    </row>
  </sheetData>
  <dataValidations disablePrompts="1" count="1">
    <dataValidation type="list" allowBlank="1" showInputMessage="1" showErrorMessage="1" sqref="B4:B11">
      <formula1>"Favourable, Adverse"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Walk Through PBT</vt:lpstr>
      <vt:lpstr>Walk Through PBT - </vt:lpstr>
      <vt:lpstr>'Walk Through PBT'!Print_Area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Ashish</dc:creator>
  <cp:lastModifiedBy>EPC Debtors:-</cp:lastModifiedBy>
  <dcterms:created xsi:type="dcterms:W3CDTF">2013-04-29T06:32:34Z</dcterms:created>
  <dcterms:modified xsi:type="dcterms:W3CDTF">2015-05-26T10:57:46Z</dcterms:modified>
</cp:coreProperties>
</file>