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9255" windowHeight="5730"/>
  </bookViews>
  <sheets>
    <sheet name="Exhibit 1" sheetId="1" r:id="rId1"/>
    <sheet name="WACC" sheetId="2" r:id="rId2"/>
  </sheets>
  <calcPr calcId="124519"/>
</workbook>
</file>

<file path=xl/calcChain.xml><?xml version="1.0" encoding="utf-8"?>
<calcChain xmlns="http://schemas.openxmlformats.org/spreadsheetml/2006/main">
  <c r="B6" i="1"/>
  <c r="B7"/>
  <c r="B8" s="1"/>
  <c r="B9" s="1"/>
  <c r="B16"/>
  <c r="C20"/>
  <c r="D20" s="1"/>
  <c r="C21"/>
  <c r="D21"/>
  <c r="E21" s="1"/>
  <c r="F21" s="1"/>
  <c r="G21" s="1"/>
  <c r="B22"/>
  <c r="B32" s="1"/>
  <c r="B24"/>
  <c r="B36"/>
  <c r="C36"/>
  <c r="D36"/>
  <c r="E36"/>
  <c r="F36"/>
  <c r="G36"/>
  <c r="B6" i="2"/>
  <c r="B7"/>
  <c r="B8"/>
  <c r="B13" s="1"/>
  <c r="B14"/>
  <c r="B29" i="1" l="1"/>
  <c r="B10"/>
  <c r="D32"/>
  <c r="D6"/>
  <c r="E20"/>
  <c r="D22"/>
  <c r="D24" s="1"/>
  <c r="C6"/>
  <c r="C22"/>
  <c r="B25" l="1"/>
  <c r="B12"/>
  <c r="B17"/>
  <c r="C24"/>
  <c r="C32"/>
  <c r="E6"/>
  <c r="F20"/>
  <c r="E22"/>
  <c r="E24" s="1"/>
  <c r="C7"/>
  <c r="C16"/>
  <c r="D7"/>
  <c r="D16"/>
  <c r="B28" l="1"/>
  <c r="B30" s="1"/>
  <c r="B18"/>
  <c r="B33" s="1"/>
  <c r="B35" s="1"/>
  <c r="B37" s="1"/>
  <c r="C8"/>
  <c r="C9" s="1"/>
  <c r="C10" s="1"/>
  <c r="E7"/>
  <c r="E16"/>
  <c r="D8"/>
  <c r="D9" s="1"/>
  <c r="F6"/>
  <c r="G20"/>
  <c r="F22"/>
  <c r="F24" s="1"/>
  <c r="E32"/>
  <c r="C17" l="1"/>
  <c r="C25"/>
  <c r="C12"/>
  <c r="F7"/>
  <c r="F16"/>
  <c r="D10"/>
  <c r="E8"/>
  <c r="E9" s="1"/>
  <c r="E10" s="1"/>
  <c r="G6"/>
  <c r="G22"/>
  <c r="G24" s="1"/>
  <c r="G32"/>
  <c r="F32"/>
  <c r="E17" l="1"/>
  <c r="E18" s="1"/>
  <c r="E25"/>
  <c r="E12"/>
  <c r="G7"/>
  <c r="G16"/>
  <c r="D17"/>
  <c r="D25"/>
  <c r="D12"/>
  <c r="C28"/>
  <c r="C27" s="1"/>
  <c r="C29" s="1"/>
  <c r="C30" s="1"/>
  <c r="C18"/>
  <c r="C33" s="1"/>
  <c r="F8"/>
  <c r="F9" s="1"/>
  <c r="F10" l="1"/>
  <c r="G8"/>
  <c r="G9" s="1"/>
  <c r="G10" s="1"/>
  <c r="B5" i="2"/>
  <c r="C13" s="1"/>
  <c r="C35" i="1"/>
  <c r="C37" s="1"/>
  <c r="D18"/>
  <c r="E28"/>
  <c r="E27" s="1"/>
  <c r="E29" s="1"/>
  <c r="E30" s="1"/>
  <c r="E33"/>
  <c r="E35" s="1"/>
  <c r="E37" s="1"/>
  <c r="D28" l="1"/>
  <c r="D27" s="1"/>
  <c r="D29" s="1"/>
  <c r="D30" s="1"/>
  <c r="D33"/>
  <c r="D35" s="1"/>
  <c r="D37" s="1"/>
  <c r="G17"/>
  <c r="G18" s="1"/>
  <c r="G25"/>
  <c r="G12"/>
  <c r="C14" i="2"/>
  <c r="D14" s="1"/>
  <c r="D13"/>
  <c r="F17" i="1"/>
  <c r="F25"/>
  <c r="F12"/>
  <c r="D15" i="2" l="1"/>
  <c r="G28" i="1"/>
  <c r="G27" s="1"/>
  <c r="G29" s="1"/>
  <c r="G30" s="1"/>
  <c r="G33"/>
  <c r="G35" s="1"/>
  <c r="G37" s="1"/>
  <c r="F18"/>
  <c r="F28" l="1"/>
  <c r="F27" s="1"/>
  <c r="F29" s="1"/>
  <c r="F30" s="1"/>
  <c r="F33"/>
  <c r="F35" s="1"/>
  <c r="F37" s="1"/>
</calcChain>
</file>

<file path=xl/sharedStrings.xml><?xml version="1.0" encoding="utf-8"?>
<sst xmlns="http://schemas.openxmlformats.org/spreadsheetml/2006/main" count="47" uniqueCount="43">
  <si>
    <t>Tax rate</t>
  </si>
  <si>
    <t>Debt in the capital structure</t>
  </si>
  <si>
    <t>EBIT</t>
  </si>
  <si>
    <t>Interest</t>
  </si>
  <si>
    <t>Profit before taxes</t>
  </si>
  <si>
    <t>Taxes</t>
  </si>
  <si>
    <t>Profit after taxes</t>
  </si>
  <si>
    <t>Dividends</t>
  </si>
  <si>
    <t>Total payments to security holders</t>
  </si>
  <si>
    <t>Required return on debt</t>
  </si>
  <si>
    <t>Required return on equity</t>
  </si>
  <si>
    <t>Market value of debt</t>
  </si>
  <si>
    <t>Market value of equity</t>
  </si>
  <si>
    <t>Market value of the firm</t>
  </si>
  <si>
    <t>Book value of debt</t>
  </si>
  <si>
    <t>Book value of equity</t>
  </si>
  <si>
    <t>Book value of the firm</t>
  </si>
  <si>
    <t>Return on total capital</t>
  </si>
  <si>
    <t>Return on equity</t>
  </si>
  <si>
    <t>Number of shares outstanding</t>
  </si>
  <si>
    <t>Price per share</t>
  </si>
  <si>
    <t>Earnings per share</t>
  </si>
  <si>
    <t>Price-earnings ratio</t>
  </si>
  <si>
    <t>Book value debt ratio</t>
  </si>
  <si>
    <t>Market value debt ratio</t>
  </si>
  <si>
    <t>Weighted average cost of capital</t>
  </si>
  <si>
    <t>Free cash flow</t>
  </si>
  <si>
    <t>Note:  The number of shares and price per share are computed from the following considerations.</t>
  </si>
  <si>
    <t xml:space="preserve">Assume the change from 0% debt to any other amount of debt is accomplished by repurchasing </t>
  </si>
  <si>
    <t>shares with the borrowed funds.  Then the price per share times the number of shares repurchased</t>
  </si>
  <si>
    <t>must equal the amount borrowed.  Also, the price per share times the number of shares remaining</t>
  </si>
  <si>
    <t>must equal the market value of equity.  Together, these imply that the price per share times 5000</t>
  </si>
  <si>
    <t>must equal the market value of the firm.  This fact is used to compute the price per share and then</t>
  </si>
  <si>
    <t>the number of shares is found by dividing the market value of equity by the price per share.</t>
  </si>
  <si>
    <t>CALCULATION OF WACC FOR 10% DEBT</t>
  </si>
  <si>
    <t>Data from Exhibit 1</t>
  </si>
  <si>
    <t>Cost of debt</t>
  </si>
  <si>
    <t>Cost of equity</t>
  </si>
  <si>
    <t>Weighted</t>
  </si>
  <si>
    <t>Weights</t>
  </si>
  <si>
    <t>Costs</t>
  </si>
  <si>
    <t>After-tax cost of debt</t>
  </si>
  <si>
    <t>WACC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</si>
</sst>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.0%"/>
    <numFmt numFmtId="165" formatCode="_(* #,##0.0_);_(* \(#,##0.0\);_(* &quot;-&quot;??_);_(@_)"/>
    <numFmt numFmtId="166" formatCode="_(* #,##0_);_(* \(#,##0\);_(* &quot;-&quot;??_);_(@_)"/>
  </numFmts>
  <fonts count="6">
    <font>
      <sz val="10"/>
      <name val="Arial"/>
    </font>
    <font>
      <sz val="10"/>
      <name val="Arial"/>
      <family val="2"/>
    </font>
    <font>
      <u val="singleAccounting"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9" fontId="0" fillId="0" borderId="0" xfId="2" applyFont="1"/>
    <xf numFmtId="164" fontId="0" fillId="0" borderId="0" xfId="2" applyNumberFormat="1" applyFont="1"/>
    <xf numFmtId="10" fontId="0" fillId="0" borderId="0" xfId="2" applyNumberFormat="1" applyFont="1"/>
    <xf numFmtId="43" fontId="0" fillId="0" borderId="0" xfId="1" applyFont="1"/>
    <xf numFmtId="165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166" fontId="2" fillId="0" borderId="0" xfId="1" applyNumberFormat="1" applyFont="1"/>
    <xf numFmtId="166" fontId="2" fillId="0" borderId="0" xfId="0" applyNumberFormat="1" applyFont="1"/>
    <xf numFmtId="0" fontId="0" fillId="0" borderId="1" xfId="0" applyBorder="1"/>
    <xf numFmtId="9" fontId="0" fillId="0" borderId="1" xfId="2" applyFont="1" applyBorder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3" fillId="0" borderId="0" xfId="2" applyNumberFormat="1" applyFont="1"/>
    <xf numFmtId="0" fontId="4" fillId="0" borderId="0" xfId="0" applyFont="1"/>
    <xf numFmtId="10" fontId="4" fillId="0" borderId="0" xfId="0" applyNumberFormat="1" applyFont="1"/>
    <xf numFmtId="0" fontId="5" fillId="0" borderId="0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tabSelected="1" workbookViewId="0">
      <selection activeCell="C1" sqref="C1"/>
    </sheetView>
  </sheetViews>
  <sheetFormatPr defaultRowHeight="12.75"/>
  <cols>
    <col min="1" max="1" width="29.5703125" customWidth="1"/>
    <col min="2" max="2" width="10.28515625" customWidth="1"/>
  </cols>
  <sheetData>
    <row r="1" spans="1:7">
      <c r="A1" t="s">
        <v>0</v>
      </c>
      <c r="B1" s="12">
        <v>0.3</v>
      </c>
    </row>
    <row r="3" spans="1:7">
      <c r="A3" s="10" t="s">
        <v>1</v>
      </c>
      <c r="B3" s="11">
        <v>0</v>
      </c>
      <c r="C3" s="11">
        <v>0.1</v>
      </c>
      <c r="D3" s="11">
        <v>0.2</v>
      </c>
      <c r="E3" s="11">
        <v>0.3</v>
      </c>
      <c r="F3" s="11">
        <v>0.4</v>
      </c>
      <c r="G3" s="11">
        <v>0.5</v>
      </c>
    </row>
    <row r="4" spans="1:7">
      <c r="B4" s="1"/>
      <c r="C4" s="1"/>
      <c r="D4" s="1"/>
      <c r="E4" s="1"/>
      <c r="F4" s="1"/>
      <c r="G4" s="1"/>
    </row>
    <row r="5" spans="1:7">
      <c r="A5" t="s">
        <v>2</v>
      </c>
      <c r="B5" s="6">
        <v>100000</v>
      </c>
      <c r="C5" s="6">
        <v>120000</v>
      </c>
      <c r="D5" s="6">
        <v>120000</v>
      </c>
      <c r="E5" s="6">
        <v>120000</v>
      </c>
      <c r="F5" s="6">
        <v>120000</v>
      </c>
      <c r="G5" s="6">
        <v>120000</v>
      </c>
    </row>
    <row r="6" spans="1:7" ht="15">
      <c r="A6" t="s">
        <v>3</v>
      </c>
      <c r="B6" s="8">
        <f t="shared" ref="B6:G6" si="0">B14*B20</f>
        <v>0</v>
      </c>
      <c r="C6" s="8">
        <f>C14*C20</f>
        <v>4125</v>
      </c>
      <c r="D6" s="8">
        <f t="shared" si="0"/>
        <v>8750</v>
      </c>
      <c r="E6" s="8">
        <f t="shared" si="0"/>
        <v>14625</v>
      </c>
      <c r="F6" s="8">
        <f t="shared" si="0"/>
        <v>22000</v>
      </c>
      <c r="G6" s="8">
        <f t="shared" si="0"/>
        <v>31250</v>
      </c>
    </row>
    <row r="7" spans="1:7">
      <c r="A7" t="s">
        <v>4</v>
      </c>
      <c r="B7" s="6">
        <f t="shared" ref="B7:G7" si="1">B5-B6</f>
        <v>100000</v>
      </c>
      <c r="C7" s="6">
        <f t="shared" si="1"/>
        <v>115875</v>
      </c>
      <c r="D7" s="6">
        <f t="shared" si="1"/>
        <v>111250</v>
      </c>
      <c r="E7" s="6">
        <f t="shared" si="1"/>
        <v>105375</v>
      </c>
      <c r="F7" s="6">
        <f t="shared" si="1"/>
        <v>98000</v>
      </c>
      <c r="G7" s="6">
        <f t="shared" si="1"/>
        <v>88750</v>
      </c>
    </row>
    <row r="8" spans="1:7" ht="15">
      <c r="A8" t="s">
        <v>5</v>
      </c>
      <c r="B8" s="8">
        <f t="shared" ref="B8:G8" si="2">$B$1*B7</f>
        <v>30000</v>
      </c>
      <c r="C8" s="8">
        <f t="shared" si="2"/>
        <v>34762.5</v>
      </c>
      <c r="D8" s="8">
        <f t="shared" si="2"/>
        <v>33375</v>
      </c>
      <c r="E8" s="8">
        <f t="shared" si="2"/>
        <v>31612.5</v>
      </c>
      <c r="F8" s="8">
        <f t="shared" si="2"/>
        <v>29400</v>
      </c>
      <c r="G8" s="8">
        <f t="shared" si="2"/>
        <v>26625</v>
      </c>
    </row>
    <row r="9" spans="1:7">
      <c r="A9" t="s">
        <v>6</v>
      </c>
      <c r="B9" s="6">
        <f t="shared" ref="B9:G9" si="3">B7-B8</f>
        <v>70000</v>
      </c>
      <c r="C9" s="6">
        <f t="shared" si="3"/>
        <v>81112.5</v>
      </c>
      <c r="D9" s="6">
        <f t="shared" si="3"/>
        <v>77875</v>
      </c>
      <c r="E9" s="6">
        <f t="shared" si="3"/>
        <v>73762.5</v>
      </c>
      <c r="F9" s="6">
        <f t="shared" si="3"/>
        <v>68600</v>
      </c>
      <c r="G9" s="6">
        <f t="shared" si="3"/>
        <v>62125</v>
      </c>
    </row>
    <row r="10" spans="1:7">
      <c r="A10" t="s">
        <v>7</v>
      </c>
      <c r="B10" s="6">
        <f t="shared" ref="B10:G10" si="4">B9</f>
        <v>70000</v>
      </c>
      <c r="C10" s="6">
        <f t="shared" si="4"/>
        <v>81112.5</v>
      </c>
      <c r="D10" s="6">
        <f t="shared" si="4"/>
        <v>77875</v>
      </c>
      <c r="E10" s="6">
        <f t="shared" si="4"/>
        <v>73762.5</v>
      </c>
      <c r="F10" s="6">
        <f t="shared" si="4"/>
        <v>68600</v>
      </c>
      <c r="G10" s="6">
        <f t="shared" si="4"/>
        <v>62125</v>
      </c>
    </row>
    <row r="11" spans="1:7">
      <c r="B11" s="6"/>
      <c r="C11" s="6"/>
      <c r="D11" s="6"/>
      <c r="E11" s="6"/>
      <c r="F11" s="6"/>
      <c r="G11" s="6"/>
    </row>
    <row r="12" spans="1:7">
      <c r="A12" t="s">
        <v>8</v>
      </c>
      <c r="B12" s="6">
        <f t="shared" ref="B12:G12" si="5">B6+B10</f>
        <v>70000</v>
      </c>
      <c r="C12" s="6">
        <f t="shared" si="5"/>
        <v>85237.5</v>
      </c>
      <c r="D12" s="6">
        <f t="shared" si="5"/>
        <v>86625</v>
      </c>
      <c r="E12" s="6">
        <f t="shared" si="5"/>
        <v>88387.5</v>
      </c>
      <c r="F12" s="6">
        <f t="shared" si="5"/>
        <v>90600</v>
      </c>
      <c r="G12" s="6">
        <f t="shared" si="5"/>
        <v>93375</v>
      </c>
    </row>
    <row r="13" spans="1:7">
      <c r="B13" s="6"/>
      <c r="C13" s="6"/>
      <c r="D13" s="6"/>
      <c r="E13" s="6"/>
      <c r="F13" s="6"/>
      <c r="G13" s="6"/>
    </row>
    <row r="14" spans="1:7">
      <c r="A14" t="s">
        <v>9</v>
      </c>
      <c r="B14" s="3">
        <v>0.08</v>
      </c>
      <c r="C14" s="3">
        <v>8.2500000000000004E-2</v>
      </c>
      <c r="D14" s="3">
        <v>8.7499999999999994E-2</v>
      </c>
      <c r="E14" s="3">
        <v>9.7500000000000003E-2</v>
      </c>
      <c r="F14" s="3">
        <v>0.11</v>
      </c>
      <c r="G14" s="3">
        <v>0.125</v>
      </c>
    </row>
    <row r="15" spans="1:7">
      <c r="A15" t="s">
        <v>10</v>
      </c>
      <c r="B15" s="3">
        <v>0.12</v>
      </c>
      <c r="C15" s="3">
        <v>0.125</v>
      </c>
      <c r="D15" s="3">
        <v>0.13</v>
      </c>
      <c r="E15" s="3">
        <v>0.13500000000000001</v>
      </c>
      <c r="F15" s="3">
        <v>0.14499999999999999</v>
      </c>
      <c r="G15" s="3">
        <v>0.16</v>
      </c>
    </row>
    <row r="16" spans="1:7">
      <c r="A16" t="s">
        <v>11</v>
      </c>
      <c r="B16" s="6">
        <f t="shared" ref="B16:G16" si="6">B6/B14</f>
        <v>0</v>
      </c>
      <c r="C16" s="6">
        <f t="shared" si="6"/>
        <v>50000</v>
      </c>
      <c r="D16" s="6">
        <f t="shared" si="6"/>
        <v>100000</v>
      </c>
      <c r="E16" s="6">
        <f t="shared" si="6"/>
        <v>150000</v>
      </c>
      <c r="F16" s="6">
        <f t="shared" si="6"/>
        <v>200000</v>
      </c>
      <c r="G16" s="6">
        <f t="shared" si="6"/>
        <v>250000</v>
      </c>
    </row>
    <row r="17" spans="1:7" ht="15">
      <c r="A17" t="s">
        <v>12</v>
      </c>
      <c r="B17" s="8">
        <f t="shared" ref="B17:G17" si="7">B10/B15</f>
        <v>583333.33333333337</v>
      </c>
      <c r="C17" s="8">
        <f t="shared" si="7"/>
        <v>648900</v>
      </c>
      <c r="D17" s="8">
        <f t="shared" si="7"/>
        <v>599038.4615384615</v>
      </c>
      <c r="E17" s="8">
        <f t="shared" si="7"/>
        <v>546388.88888888888</v>
      </c>
      <c r="F17" s="8">
        <f t="shared" si="7"/>
        <v>473103.44827586209</v>
      </c>
      <c r="G17" s="8">
        <f t="shared" si="7"/>
        <v>388281.25</v>
      </c>
    </row>
    <row r="18" spans="1:7">
      <c r="A18" t="s">
        <v>13</v>
      </c>
      <c r="B18" s="6">
        <f t="shared" ref="B18:G18" si="8">B16+B17</f>
        <v>583333.33333333337</v>
      </c>
      <c r="C18" s="6">
        <f t="shared" si="8"/>
        <v>698900</v>
      </c>
      <c r="D18" s="6">
        <f t="shared" si="8"/>
        <v>699038.4615384615</v>
      </c>
      <c r="E18" s="6">
        <f t="shared" si="8"/>
        <v>696388.88888888888</v>
      </c>
      <c r="F18" s="6">
        <f t="shared" si="8"/>
        <v>673103.44827586203</v>
      </c>
      <c r="G18" s="6">
        <f t="shared" si="8"/>
        <v>638281.25</v>
      </c>
    </row>
    <row r="19" spans="1:7">
      <c r="B19" s="6"/>
      <c r="C19" s="6"/>
      <c r="D19" s="6"/>
      <c r="E19" s="6"/>
      <c r="F19" s="6"/>
      <c r="G19" s="6"/>
    </row>
    <row r="20" spans="1:7">
      <c r="A20" t="s">
        <v>14</v>
      </c>
      <c r="B20" s="6">
        <v>0</v>
      </c>
      <c r="C20" s="6">
        <f>B20+50000</f>
        <v>50000</v>
      </c>
      <c r="D20" s="6">
        <f>C20+50000</f>
        <v>100000</v>
      </c>
      <c r="E20" s="6">
        <f>D20+50000</f>
        <v>150000</v>
      </c>
      <c r="F20" s="6">
        <f>E20+50000</f>
        <v>200000</v>
      </c>
      <c r="G20" s="6">
        <f>F20+50000</f>
        <v>250000</v>
      </c>
    </row>
    <row r="21" spans="1:7" ht="15">
      <c r="A21" t="s">
        <v>15</v>
      </c>
      <c r="B21" s="8">
        <v>500000</v>
      </c>
      <c r="C21" s="9">
        <f>B21-50000</f>
        <v>450000</v>
      </c>
      <c r="D21" s="9">
        <f>C21-50000</f>
        <v>400000</v>
      </c>
      <c r="E21" s="9">
        <f>D21-50000</f>
        <v>350000</v>
      </c>
      <c r="F21" s="9">
        <f>E21-50000</f>
        <v>300000</v>
      </c>
      <c r="G21" s="9">
        <f>F21-50000</f>
        <v>250000</v>
      </c>
    </row>
    <row r="22" spans="1:7">
      <c r="A22" t="s">
        <v>16</v>
      </c>
      <c r="B22" s="7">
        <f t="shared" ref="B22:G22" si="9">B20+B21</f>
        <v>500000</v>
      </c>
      <c r="C22" s="7">
        <f t="shared" si="9"/>
        <v>500000</v>
      </c>
      <c r="D22" s="7">
        <f t="shared" si="9"/>
        <v>500000</v>
      </c>
      <c r="E22" s="7">
        <f t="shared" si="9"/>
        <v>500000</v>
      </c>
      <c r="F22" s="7">
        <f t="shared" si="9"/>
        <v>500000</v>
      </c>
      <c r="G22" s="7">
        <f t="shared" si="9"/>
        <v>500000</v>
      </c>
    </row>
    <row r="23" spans="1:7">
      <c r="B23" s="7"/>
      <c r="C23" s="7"/>
      <c r="D23" s="7"/>
      <c r="E23" s="7"/>
      <c r="F23" s="7"/>
      <c r="G23" s="7"/>
    </row>
    <row r="24" spans="1:7">
      <c r="A24" t="s">
        <v>17</v>
      </c>
      <c r="B24" s="2">
        <f t="shared" ref="B24:G24" si="10">B5*(1-$B$1)/B22</f>
        <v>0.14000000000000001</v>
      </c>
      <c r="C24" s="2">
        <f t="shared" si="10"/>
        <v>0.16800000000000001</v>
      </c>
      <c r="D24" s="2">
        <f t="shared" si="10"/>
        <v>0.16800000000000001</v>
      </c>
      <c r="E24" s="2">
        <f t="shared" si="10"/>
        <v>0.16800000000000001</v>
      </c>
      <c r="F24" s="2">
        <f t="shared" si="10"/>
        <v>0.16800000000000001</v>
      </c>
      <c r="G24" s="2">
        <f t="shared" si="10"/>
        <v>0.16800000000000001</v>
      </c>
    </row>
    <row r="25" spans="1:7">
      <c r="A25" t="s">
        <v>18</v>
      </c>
      <c r="B25" s="2">
        <f t="shared" ref="B25:G25" si="11">B10/B21</f>
        <v>0.14000000000000001</v>
      </c>
      <c r="C25" s="2">
        <f t="shared" si="11"/>
        <v>0.18024999999999999</v>
      </c>
      <c r="D25" s="2">
        <f t="shared" si="11"/>
        <v>0.19468750000000001</v>
      </c>
      <c r="E25" s="2">
        <f t="shared" si="11"/>
        <v>0.21074999999999999</v>
      </c>
      <c r="F25" s="2">
        <f t="shared" si="11"/>
        <v>0.22866666666666666</v>
      </c>
      <c r="G25" s="2">
        <f t="shared" si="11"/>
        <v>0.2485</v>
      </c>
    </row>
    <row r="26" spans="1:7">
      <c r="B26" s="2"/>
      <c r="C26" s="2"/>
      <c r="D26" s="2"/>
      <c r="E26" s="2"/>
      <c r="F26" s="2"/>
      <c r="G26" s="2"/>
    </row>
    <row r="27" spans="1:7">
      <c r="A27" t="s">
        <v>19</v>
      </c>
      <c r="B27" s="6">
        <v>5000</v>
      </c>
      <c r="C27" s="6">
        <f>B27-(C16-B16)/C28</f>
        <v>4642.2950350550864</v>
      </c>
      <c r="D27" s="6">
        <f>D17/D28</f>
        <v>4284.7317744154061</v>
      </c>
      <c r="E27" s="6">
        <f>E17/E28</f>
        <v>3923.0155564419624</v>
      </c>
      <c r="F27" s="6">
        <f>F17/F28</f>
        <v>3514.344262295082</v>
      </c>
      <c r="G27" s="6">
        <f>G17/G28</f>
        <v>3041.6156670746632</v>
      </c>
    </row>
    <row r="28" spans="1:7">
      <c r="A28" t="s">
        <v>20</v>
      </c>
      <c r="B28" s="5">
        <f>B17/B27</f>
        <v>116.66666666666667</v>
      </c>
      <c r="C28" s="5">
        <f>(C17+C16-B16)/B27</f>
        <v>139.78</v>
      </c>
      <c r="D28" s="5">
        <f>D18/$B$27</f>
        <v>139.80769230769229</v>
      </c>
      <c r="E28" s="5">
        <f>E18/$B$27</f>
        <v>139.27777777777777</v>
      </c>
      <c r="F28" s="5">
        <f>F18/$B$27</f>
        <v>134.62068965517241</v>
      </c>
      <c r="G28" s="5">
        <f>G18/$B$27</f>
        <v>127.65625</v>
      </c>
    </row>
    <row r="29" spans="1:7">
      <c r="A29" t="s">
        <v>21</v>
      </c>
      <c r="B29" s="4">
        <f t="shared" ref="B29:G29" si="12">B9/B27</f>
        <v>14</v>
      </c>
      <c r="C29" s="4">
        <f t="shared" si="12"/>
        <v>17.4725</v>
      </c>
      <c r="D29" s="4">
        <f t="shared" si="12"/>
        <v>18.174999999999997</v>
      </c>
      <c r="E29" s="4">
        <f t="shared" si="12"/>
        <v>18.802500000000002</v>
      </c>
      <c r="F29" s="4">
        <f t="shared" si="12"/>
        <v>19.52</v>
      </c>
      <c r="G29" s="4">
        <f t="shared" si="12"/>
        <v>20.425000000000001</v>
      </c>
    </row>
    <row r="30" spans="1:7">
      <c r="A30" t="s">
        <v>22</v>
      </c>
      <c r="B30" s="4">
        <f t="shared" ref="B30:G30" si="13">B28/B29</f>
        <v>8.3333333333333339</v>
      </c>
      <c r="C30" s="4">
        <f t="shared" si="13"/>
        <v>8</v>
      </c>
      <c r="D30" s="4">
        <f t="shared" si="13"/>
        <v>7.6923076923076925</v>
      </c>
      <c r="E30" s="4">
        <f t="shared" si="13"/>
        <v>7.4074074074074066</v>
      </c>
      <c r="F30" s="4">
        <f t="shared" si="13"/>
        <v>6.8965517241379315</v>
      </c>
      <c r="G30" s="4">
        <f t="shared" si="13"/>
        <v>6.25</v>
      </c>
    </row>
    <row r="31" spans="1:7">
      <c r="B31" s="4"/>
      <c r="C31" s="6"/>
      <c r="D31" s="6"/>
      <c r="E31" s="6"/>
      <c r="F31" s="6"/>
      <c r="G31" s="6"/>
    </row>
    <row r="32" spans="1:7">
      <c r="A32" t="s">
        <v>23</v>
      </c>
      <c r="B32" s="2">
        <f t="shared" ref="B32:G32" si="14">B20/B22</f>
        <v>0</v>
      </c>
      <c r="C32" s="2">
        <f t="shared" si="14"/>
        <v>0.1</v>
      </c>
      <c r="D32" s="2">
        <f t="shared" si="14"/>
        <v>0.2</v>
      </c>
      <c r="E32" s="2">
        <f t="shared" si="14"/>
        <v>0.3</v>
      </c>
      <c r="F32" s="2">
        <f t="shared" si="14"/>
        <v>0.4</v>
      </c>
      <c r="G32" s="2">
        <f t="shared" si="14"/>
        <v>0.5</v>
      </c>
    </row>
    <row r="33" spans="1:7">
      <c r="A33" t="s">
        <v>24</v>
      </c>
      <c r="B33" s="2">
        <f t="shared" ref="B33:G33" si="15">B16/B18</f>
        <v>0</v>
      </c>
      <c r="C33" s="2">
        <f t="shared" si="15"/>
        <v>7.1540992988982685E-2</v>
      </c>
      <c r="D33" s="2">
        <f t="shared" si="15"/>
        <v>0.14305364511691884</v>
      </c>
      <c r="E33" s="2">
        <f t="shared" si="15"/>
        <v>0.2153968887116075</v>
      </c>
      <c r="F33" s="2">
        <f t="shared" si="15"/>
        <v>0.29713114754098363</v>
      </c>
      <c r="G33" s="2">
        <f t="shared" si="15"/>
        <v>0.39167686658506734</v>
      </c>
    </row>
    <row r="34" spans="1:7">
      <c r="B34" s="2"/>
      <c r="C34" s="2"/>
      <c r="D34" s="2"/>
      <c r="E34" s="2"/>
      <c r="F34" s="2"/>
      <c r="G34" s="2"/>
    </row>
    <row r="35" spans="1:7">
      <c r="A35" t="s">
        <v>25</v>
      </c>
      <c r="B35" s="2">
        <f t="shared" ref="B35:G35" si="16">(1-B33)*B15+B33*(1-$B$1)*B14</f>
        <v>0.12</v>
      </c>
      <c r="C35" s="2">
        <f t="shared" si="16"/>
        <v>0.12018886822149091</v>
      </c>
      <c r="D35" s="2">
        <f t="shared" si="16"/>
        <v>0.12016506189821183</v>
      </c>
      <c r="E35" s="2">
        <f t="shared" si="16"/>
        <v>0.1206222576785002</v>
      </c>
      <c r="F35" s="2">
        <f t="shared" si="16"/>
        <v>0.1247950819672131</v>
      </c>
      <c r="G35" s="2">
        <f t="shared" si="16"/>
        <v>0.13160342717258261</v>
      </c>
    </row>
    <row r="36" spans="1:7">
      <c r="A36" t="s">
        <v>26</v>
      </c>
      <c r="B36" s="6">
        <f t="shared" ref="B36:G36" si="17">B5*(1-$B$1)</f>
        <v>70000</v>
      </c>
      <c r="C36" s="6">
        <f t="shared" si="17"/>
        <v>84000</v>
      </c>
      <c r="D36" s="6">
        <f t="shared" si="17"/>
        <v>84000</v>
      </c>
      <c r="E36" s="6">
        <f t="shared" si="17"/>
        <v>84000</v>
      </c>
      <c r="F36" s="6">
        <f t="shared" si="17"/>
        <v>84000</v>
      </c>
      <c r="G36" s="6">
        <f t="shared" si="17"/>
        <v>84000</v>
      </c>
    </row>
    <row r="37" spans="1:7">
      <c r="A37" t="s">
        <v>13</v>
      </c>
      <c r="B37" s="6">
        <f t="shared" ref="B37:G37" si="18">B36/B35</f>
        <v>583333.33333333337</v>
      </c>
      <c r="C37" s="6">
        <f t="shared" si="18"/>
        <v>698900</v>
      </c>
      <c r="D37" s="6">
        <f t="shared" si="18"/>
        <v>699038.4615384615</v>
      </c>
      <c r="E37" s="6">
        <f t="shared" si="18"/>
        <v>696388.88888888888</v>
      </c>
      <c r="F37" s="6">
        <f t="shared" si="18"/>
        <v>673103.44827586215</v>
      </c>
      <c r="G37" s="6">
        <f t="shared" si="18"/>
        <v>638281.25</v>
      </c>
    </row>
    <row r="39" spans="1:7">
      <c r="A39" t="s">
        <v>27</v>
      </c>
    </row>
    <row r="40" spans="1:7">
      <c r="A40" t="s">
        <v>28</v>
      </c>
    </row>
    <row r="41" spans="1:7">
      <c r="A41" t="s">
        <v>29</v>
      </c>
    </row>
    <row r="42" spans="1:7">
      <c r="A42" t="s">
        <v>30</v>
      </c>
    </row>
    <row r="43" spans="1:7">
      <c r="A43" t="s">
        <v>31</v>
      </c>
    </row>
    <row r="44" spans="1:7">
      <c r="A44" t="s">
        <v>32</v>
      </c>
    </row>
    <row r="45" spans="1:7">
      <c r="A45" t="s">
        <v>33</v>
      </c>
    </row>
  </sheetData>
  <printOptions horizontalCentered="1" verticalCentered="1" headings="1"/>
  <pageMargins left="0.75" right="0.75" top="1" bottom="1" header="0.5" footer="0.5"/>
  <pageSetup orientation="landscape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B1" sqref="B1"/>
    </sheetView>
  </sheetViews>
  <sheetFormatPr defaultRowHeight="12.75"/>
  <cols>
    <col min="1" max="1" width="19.7109375" customWidth="1"/>
  </cols>
  <sheetData>
    <row r="1" spans="1:4">
      <c r="A1" s="17" t="s">
        <v>34</v>
      </c>
    </row>
    <row r="3" spans="1:4">
      <c r="A3" s="19" t="s">
        <v>35</v>
      </c>
    </row>
    <row r="5" spans="1:4">
      <c r="A5" t="s">
        <v>24</v>
      </c>
      <c r="B5" s="3">
        <f>'Exhibit 1'!C33</f>
        <v>7.1540992988982685E-2</v>
      </c>
    </row>
    <row r="6" spans="1:4">
      <c r="A6" t="s">
        <v>36</v>
      </c>
      <c r="B6" s="13">
        <f>'Exhibit 1'!C14</f>
        <v>8.2500000000000004E-2</v>
      </c>
    </row>
    <row r="7" spans="1:4">
      <c r="A7" t="s">
        <v>37</v>
      </c>
      <c r="B7" s="13">
        <f>'Exhibit 1'!C15</f>
        <v>0.125</v>
      </c>
    </row>
    <row r="8" spans="1:4">
      <c r="A8" t="s">
        <v>0</v>
      </c>
      <c r="B8" s="12">
        <f>'Exhibit 1'!B1</f>
        <v>0.3</v>
      </c>
    </row>
    <row r="9" spans="1:4">
      <c r="B9" s="12"/>
    </row>
    <row r="10" spans="1:4">
      <c r="C10" s="14"/>
      <c r="D10" s="14" t="s">
        <v>38</v>
      </c>
    </row>
    <row r="11" spans="1:4">
      <c r="A11" s="10"/>
      <c r="B11" s="10"/>
      <c r="C11" s="15" t="s">
        <v>39</v>
      </c>
      <c r="D11" s="15" t="s">
        <v>40</v>
      </c>
    </row>
    <row r="13" spans="1:4">
      <c r="A13" t="s">
        <v>41</v>
      </c>
      <c r="B13" s="3">
        <f>B6*(1-B8)</f>
        <v>5.7749999999999996E-2</v>
      </c>
      <c r="C13" s="13">
        <f>B5</f>
        <v>7.1540992988982685E-2</v>
      </c>
      <c r="D13" s="3">
        <f>B13*C13</f>
        <v>4.1314923451137497E-3</v>
      </c>
    </row>
    <row r="14" spans="1:4">
      <c r="A14" t="s">
        <v>37</v>
      </c>
      <c r="B14" s="13">
        <f>B7</f>
        <v>0.125</v>
      </c>
      <c r="C14" s="13">
        <f>1-C13</f>
        <v>0.92845900701101736</v>
      </c>
      <c r="D14" s="16">
        <f>B14*C14</f>
        <v>0.11605737587637717</v>
      </c>
    </row>
    <row r="15" spans="1:4">
      <c r="A15" s="17" t="s">
        <v>42</v>
      </c>
      <c r="B15" s="17"/>
      <c r="C15" s="17"/>
      <c r="D15" s="18">
        <f>D13+D14</f>
        <v>0.12018886822149091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Exhibit 1</vt:lpstr>
      <vt:lpstr>WACC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ravindra</dc:creator>
  <cp:lastModifiedBy>india2world@ymail.com</cp:lastModifiedBy>
  <dcterms:created xsi:type="dcterms:W3CDTF">2015-03-21T03:37:54Z</dcterms:created>
  <dcterms:modified xsi:type="dcterms:W3CDTF">2015-03-21T03:45:53Z</dcterms:modified>
</cp:coreProperties>
</file>