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320" windowHeight="8010" activeTab="1"/>
  </bookViews>
  <sheets>
    <sheet name="Excel Financial Formulas" sheetId="1" r:id="rId1"/>
    <sheet name="Excel Other Formulas" sheetId="3" r:id="rId2"/>
  </sheets>
  <calcPr calcId="124519"/>
</workbook>
</file>

<file path=xl/calcChain.xml><?xml version="1.0" encoding="utf-8"?>
<calcChain xmlns="http://schemas.openxmlformats.org/spreadsheetml/2006/main">
  <c r="M18" i="1"/>
  <c r="M16"/>
  <c r="M17" s="1"/>
  <c r="H16"/>
  <c r="H14"/>
  <c r="H15" s="1"/>
  <c r="F35"/>
  <c r="D27" s="1"/>
  <c r="D29" s="1"/>
  <c r="F27" s="1"/>
  <c r="F29" s="1"/>
  <c r="F12"/>
  <c r="F21"/>
  <c r="D21"/>
  <c r="D12"/>
  <c r="B15"/>
</calcChain>
</file>

<file path=xl/sharedStrings.xml><?xml version="1.0" encoding="utf-8"?>
<sst xmlns="http://schemas.openxmlformats.org/spreadsheetml/2006/main" count="261" uniqueCount="211">
  <si>
    <t>Rate</t>
  </si>
  <si>
    <t>1 Year</t>
  </si>
  <si>
    <t>2 Year</t>
  </si>
  <si>
    <t>3 Year</t>
  </si>
  <si>
    <t>4 Year</t>
  </si>
  <si>
    <t>5 Year</t>
  </si>
  <si>
    <t>0 Year</t>
  </si>
  <si>
    <t>Calculation Of NPV</t>
  </si>
  <si>
    <t>Calculation Of FV</t>
  </si>
  <si>
    <t>PV</t>
  </si>
  <si>
    <t>Calculation Of PV</t>
  </si>
  <si>
    <t>Years</t>
  </si>
  <si>
    <t>Money To BE Paid Every Year</t>
  </si>
  <si>
    <t>No of Payment</t>
  </si>
  <si>
    <t>Present Value</t>
  </si>
  <si>
    <t>Net Present Value</t>
  </si>
  <si>
    <t>Future Value</t>
  </si>
  <si>
    <t>Type = 0 ,At The End Of The Period</t>
  </si>
  <si>
    <t>Type = 1 ,At The Begening Of The Period</t>
  </si>
  <si>
    <t>Pmt Due At The Begening Of The Period</t>
  </si>
  <si>
    <t>Pmt Due At The End Of The Period</t>
  </si>
  <si>
    <t>Pmt Due At The Begening Of The Period With Given Pv</t>
  </si>
  <si>
    <t>Formula In Excel FV(rate,nper,pmt,pv,Type)</t>
  </si>
  <si>
    <t>Formula In Excel PV(rate,nper,pmt,Fv,Type)</t>
  </si>
  <si>
    <t>FV</t>
  </si>
  <si>
    <t>Formula In Excel FV(rate,Value1,Value2,…..)</t>
  </si>
  <si>
    <t>If n is the number of cash flows in the list of values, the formula for NPV is:</t>
  </si>
  <si>
    <t>NPV Meaning-</t>
  </si>
  <si>
    <t>1.The NPV investment begins one period before the date of the value1 cash flow and ends with the last cash flow in the list. The NPV calculation is based on future cash flows. If your first cash flow occurs at the beginning of the first period, the first value must be added to the NPV result, not included in the values arguments. For more information, see the examples below.</t>
  </si>
  <si>
    <t>2.NPV is similar to the PV function (present value). The primary difference between PV and NPV is that PV allows cash flows to begin either at the end or at the beginning of the period. Unlike the variable NPV cash flow values, PV cash flows must be constant throughout the investment. For information about annuities and financial functions, see PV.</t>
  </si>
  <si>
    <t>3.NPV is also related to the IRR function (internal rate of return). IRR is the rate for which NPV equals zero: NPV(IRR(...), ...) = 0.</t>
  </si>
  <si>
    <t>Values must contain at least one positive value and one negative value to calculate the internal rate of return.</t>
  </si>
  <si>
    <t>IRR uses the order of values to interpret the order of cash flows. Be sure to enter your payment and income values in the sequence you want.</t>
  </si>
  <si>
    <t>If an array or reference argument contains text, logical values, or empty cells, those values are ignored.</t>
  </si>
  <si>
    <t>Microsoft Excel uses an iterative technique for calculating IRR. Starting with guess, IRR cycles through the calculation until the result is accurate within 0.00001 percent. If IRR can't find a result that works after 20 tries, the #NUM! error value is returned.</t>
  </si>
  <si>
    <t>In most cases you do not need to provide guess for the IRR calculation. If guess is omitted, it is assumed to be 0.1 (10 percent).</t>
  </si>
  <si>
    <t>If IRR gives the #NUM! error value, or if the result is not close to what you expected, try again with a different value for guess.</t>
  </si>
  <si>
    <t>IRR is closely related to NPV, the net present value function. The rate of return calculated by IRR is the interest rate corresponding to a 0 (zero) net present value. The following formula demonstrates how NPV and IRR are related:</t>
  </si>
  <si>
    <t>Calculation Of IRR</t>
  </si>
  <si>
    <t>Formula In Excel IRR(Value,Guess)</t>
  </si>
  <si>
    <t>Initial Cost Of Busniess</t>
  </si>
  <si>
    <t>Net Income Of 1 Year</t>
  </si>
  <si>
    <t>Net Income Of 2 Year</t>
  </si>
  <si>
    <t>Net Income Of 3 Year</t>
  </si>
  <si>
    <t>Net Income Of 4 Year</t>
  </si>
  <si>
    <t>Net Income Of 5 Year</t>
  </si>
  <si>
    <t>IRR</t>
  </si>
  <si>
    <t>Calculation Of MIRR</t>
  </si>
  <si>
    <t>Values must contain at least one positive value and one negative value to calculate the modified internal rate of return. Otherwise, MIRR returns the #DIV/0! error value.</t>
  </si>
  <si>
    <t>If an array or reference argument contains text, logical values, or empty cells, those values are ignored; however, cells with the value zero are included.</t>
  </si>
  <si>
    <t>MIRR uses the order of values to interpret the order of cash flows. Be sure to enter your payment and income values in the sequence you want and with the correct signs (positive values for cash received, negative values for cash paid).</t>
  </si>
  <si>
    <t>If n is the number of cash flows in values, frate is the finance_rate, and rrate is the reinvest_rate, then the formula for MIRR is:</t>
  </si>
  <si>
    <t>IRR Meaning-</t>
  </si>
  <si>
    <t>MIRR Meaning-</t>
  </si>
  <si>
    <t>Annual Interest Rate</t>
  </si>
  <si>
    <t>Annual Interest Rate For Reinvested Profit</t>
  </si>
  <si>
    <t>MIRR For 5 Yrs</t>
  </si>
  <si>
    <t>MIRR For 3 Yrs</t>
  </si>
  <si>
    <t>MIRR WITH Diff Reiv. Profit</t>
  </si>
  <si>
    <t>IFERROR(VLOOKUP(….), “Value not found!”)</t>
  </si>
  <si>
    <t>Use it like:</t>
  </si>
  <si>
    <t>IFERROR(formula, what to do in case of error)</t>
  </si>
  <si>
    <t>Syntax:</t>
  </si>
  <si>
    <t>Well, you can always use the lovely IFERROR formula to handle errors in your formulas.</t>
  </si>
  <si>
    <r>
      <t>Errors, lousy canteen food &amp; dysfunctional coffee machines are eternal truths of corporate life. While you can always brown bag your lunch &amp; bring a flask of finely brewed coffee to work, there is no escaping when your VLOOKUP #N/As. </t>
    </r>
    <r>
      <rPr>
        <b/>
        <i/>
        <sz val="9"/>
        <color rgb="FF333333"/>
        <rFont val="Verdana"/>
        <family val="2"/>
      </rPr>
      <t>Or is there?</t>
    </r>
  </si>
  <si>
    <t>10. IFERROR Formula</t>
  </si>
  <si>
    <t>RANK: Finds the rank of a value in a list. Use it like RANK(value, in this list, order)</t>
  </si>
  <si>
    <t>MAX: Gives the maximum value of a list.</t>
  </si>
  <si>
    <t>MIN: Gives the minimum value of a list.</t>
  </si>
  <si>
    <t>LARGE: Used to find nth largest value from a list.</t>
  </si>
  <si>
    <t>SMALL: Used to find nth smallest value from a list. Use it like SMALL(range of values, n).</t>
  </si>
  <si>
    <t>So as analysts our job is to answer these questions with out wasting too much time. That is where SMALL, LARGE formulas come in handy.</t>
  </si>
  <si>
    <r>
      <t>And yet, all businesses ask questions like </t>
    </r>
    <r>
      <rPr>
        <i/>
        <sz val="9"/>
        <color rgb="FF333333"/>
        <rFont val="Verdana"/>
        <family val="2"/>
      </rPr>
      <t>“Who is our 2nd most valuable customer?, third vendor from bottom on invoice delinquency? 4th famous coffee shop in Jamaica?”</t>
    </r>
  </si>
  <si>
    <r>
      <t>Almost nobody asks about </t>
    </r>
    <r>
      <rPr>
        <i/>
        <sz val="9"/>
        <color rgb="FF333333"/>
        <rFont val="Verdana"/>
        <family val="2"/>
      </rPr>
      <t>“Who was the second person to climb Mt. Everest, or walk on moon or finish 100 mtrs race the fastest?”.</t>
    </r>
  </si>
  <si>
    <t>9. SMALL &amp; LARGE Formulas</t>
  </si>
  <si>
    <t>More on working with Date &amp; Time values in Excel.</t>
  </si>
  <si>
    <t>WORKDAY.INTL: Same as WORKDAY, but lets you use custom weekends. [Excel 2010+ only]</t>
  </si>
  <si>
    <t>WORKDAY: Calculate the end date from a start date &amp; number of working days</t>
  </si>
  <si>
    <t>NETWORKDAYS.INTL: Same as NETWORKDAYS, but lets you use custom weekends [Excel 2010+ only]</t>
  </si>
  <si>
    <t>NETWORKDAYS: calculate the number of working days between 2 dates (assuming Saturday, Sunday weekend)</t>
  </si>
  <si>
    <t>Both these formulas accept a list of additional holidays to consider as well.</t>
  </si>
  <si>
    <t>Like wise NETWORKDAYS formula tells us how many working days are there between any 2 given dates.</t>
  </si>
  <si>
    <t>Thankfully, we do not have to invent a formula for this. Excel has something exactly for this. WORKDAY formula takes a start date &amp; working days and tells you what the end date would be.</t>
  </si>
  <si>
    <t>Whether a weekend has enough days or not, as working analyst, you must cope with the working day calculations. For example, if a project takes 180 working days to complete and starts on 16th of January 2013, how would you find the end date?</t>
  </si>
  <si>
    <t>“There aren’t enough days in the weekend” – Somebody</t>
  </si>
  <si>
    <t>8. NETWORKDAYS &amp; WORKDAY Formulas</t>
  </si>
  <si>
    <t>You can find several examples of all these formulas &amp; their users in our site. Just search.</t>
  </si>
  <si>
    <t>FIND – to find whether something is present in a text, if so at what position</t>
  </si>
  <si>
    <t>TEXT – to convert a value to TEXT formatting</t>
  </si>
  <si>
    <t>LEN – to calculate the length of a text</t>
  </si>
  <si>
    <t>SUBSTITUTE – to replace portions of text with something else.</t>
  </si>
  <si>
    <t>TRIM – to remove un-necessary spaces from beginning, middle &amp; end of a text.</t>
  </si>
  <si>
    <r>
      <t>LEFT</t>
    </r>
    <r>
      <rPr>
        <sz val="10"/>
        <color rgb="FF333333"/>
        <rFont val="Verdana"/>
        <family val="2"/>
      </rPr>
      <t>, </t>
    </r>
    <r>
      <rPr>
        <u/>
        <sz val="10"/>
        <color rgb="FF333333"/>
        <rFont val="Verdana"/>
        <family val="2"/>
      </rPr>
      <t>RIGHT</t>
    </r>
    <r>
      <rPr>
        <sz val="10"/>
        <color rgb="FF333333"/>
        <rFont val="Verdana"/>
        <family val="2"/>
      </rPr>
      <t> &amp; </t>
    </r>
    <r>
      <rPr>
        <u/>
        <sz val="10"/>
        <color rgb="FF333333"/>
        <rFont val="Verdana"/>
        <family val="2"/>
      </rPr>
      <t>MID</t>
    </r>
    <r>
      <rPr>
        <sz val="10"/>
        <color rgb="FF333333"/>
        <rFont val="Verdana"/>
        <family val="2"/>
      </rPr>
      <t> – to extract portions of text from left, right &amp; middle.</t>
    </r>
  </si>
  <si>
    <t>As an aspiring analyst, at-least acquaint your self with below formulas:</t>
  </si>
  <si>
    <t>While there are more than two dozen text formulas in Excel including the mysterious BHATTEXT (which is used to convert numbers to Thai Bhats, apparently designed by Excel team so that they could order Thai take out food #), you do not need to learn all of them. By learning few very useful TEXT formulas, you can save a ton of time when cleaning data or extracting portions from mountains of text.</t>
  </si>
  <si>
    <t>7. Text formulas</t>
  </si>
  <si>
    <t>A1:C4 B2:D5 refers to the intersection or range A1:C4 and B2:D5 and returns B2:C4. Caution: The output will be an array, so you must use it in another formula which takes arrays, like SUM, COUNT etc.</t>
  </si>
  <si>
    <t>Intersection operator. Returns the range at intersection of 2 ranges</t>
  </si>
  <si>
    <t>SPACE</t>
  </si>
  <si>
    <t>COUNTIF(A1:A10, “a*”) counts the values in range A1:A10 starting with a. For more on this refer to COUNTIF &amp; SUMIF in Excel</t>
  </si>
  <si>
    <t>Used as wild cards in certain formulas like COUNTIF etc.</t>
  </si>
  <si>
    <t>* ?</t>
  </si>
  <si>
    <t>22, “hello””hello”, 4&lt;&gt;5 will all return TRUE.</t>
  </si>
  <si>
    <t>Equality operators. Check whether 2 values are equal or not equal. Output will TRUE or FALSE</t>
  </si>
  <si>
    <t xml:space="preserve"> &lt;&gt;</t>
  </si>
  <si>
    <t>2&gt;3 will be FALSE. 99&lt;101 will be TRUE.</t>
  </si>
  <si>
    <t>Comparison operators. Output will always be boolean – ie TRUE or FALSE.</t>
  </si>
  <si>
    <t>&lt; &gt; &lt; &gt;</t>
  </si>
  <si>
    <t>{1,2,3,4,5} – refers to a the list of values 1,2,3,4,5</t>
  </si>
  <si>
    <t>To specify an inline array of values</t>
  </si>
  <si>
    <t>{ }</t>
  </si>
  <si>
    <t>ourSales[@month] refers to current row’s month value in oursales table.</t>
  </si>
  <si>
    <t>Used to structurally refer to current row values in a table</t>
  </si>
  <si>
    <t>@</t>
  </si>
  <si>
    <t>ourSales[month] refers to the month column in the ourSales table. Works only in Excel 2007 or above. Know more about Excel Tables.</t>
  </si>
  <si>
    <t>Used to structurally refer to columns in table</t>
  </si>
  <si>
    <t>[ ]</t>
  </si>
  <si>
    <t>$A$1 refers to cell A1 all the time. $A1 refers to column A, relative row based on where you use it. For more refer to absolute vs. relative references in Excel.</t>
  </si>
  <si>
    <t>To lock a reference column or row or both</t>
  </si>
  <si>
    <t>$</t>
  </si>
  <si>
    <t>A1:B20 refers to the range from cell A1 to B20</t>
  </si>
  <si>
    <t>Used to specify ranges</t>
  </si>
  <si>
    <t>:</t>
  </si>
  <si>
    <t>2/4% will give 50 as result. Note: (2/4)% will give 0.5% as result.</t>
  </si>
  <si>
    <t>To divide with 100.</t>
  </si>
  <si>
    <t>%</t>
  </si>
  <si>
    <t>“You are ” &amp; “awesome” returns “You are awesome”</t>
  </si>
  <si>
    <t>To combine 2 text values</t>
  </si>
  <si>
    <t>&amp;</t>
  </si>
  <si>
    <t>(2+3)*(4+5) calcuates 2+3 first, then 4+5 and multiplies both results.</t>
  </si>
  <si>
    <t>To define precedence in calculations. Anything included in paranthesis is calcuated first.</t>
  </si>
  <si>
    <t>( )</t>
  </si>
  <si>
    <t>2^3, 9^0.5, PI()^2, EXP(1)^0.5</t>
  </si>
  <si>
    <t>Power of opetator. Raises something to the power of other value.</t>
  </si>
  <si>
    <t>^</t>
  </si>
  <si>
    <t>2+3, 7-2, 9*12, 108/3, 2+3*4-2</t>
  </si>
  <si>
    <t>Basic arithmetic operators. Perform addition, subtraction, multiplication &amp; division</t>
  </si>
  <si>
    <t>+ – * /</t>
  </si>
  <si>
    <t>Example</t>
  </si>
  <si>
    <t>What it does</t>
  </si>
  <si>
    <t>Operator</t>
  </si>
  <si>
    <t>Most people jump in to Excel formulas without first learning various basic operators &amp; expressions. Fortunately, learning these requires very little time. Most of us have gone thru basic arithmetic &amp; expressions in school. Here is a summary if you were caught napping in Math 101.</t>
  </si>
  <si>
    <t>If you read the above expression and not had to scratch your head once, then you are on way to become an awesome analyst.</t>
  </si>
  <si>
    <t>(((123+456)*(789+987)) &gt; ((123-456)/(789-987)))^3 &amp; " time I saw a tiger"</t>
  </si>
  <si>
    <t>6. Basic Arithmetic Expressions</t>
  </si>
  <si>
    <t>Lots of nested formula examples &amp; explanations here.</t>
  </si>
  <si>
    <t>Nesting formulas helps us express complex business logic &amp; rules with ease. As an analyst, you must learn the art of nesting.</t>
  </si>
  <si>
    <t>You can nest any formula inside another formula almost any number of times.</t>
  </si>
  <si>
    <r>
      <t>You see what we did above? </t>
    </r>
    <r>
      <rPr>
        <sz val="9"/>
        <color rgb="FF333333"/>
        <rFont val="Verdana"/>
        <family val="2"/>
      </rPr>
      <t>We used IF formula inside another IF formula. This is nothing but nesting.</t>
    </r>
  </si>
  <si>
    <t>Excel Formula: IF(number of times employee reads chandoo.org in a week &gt;3, “12% hike”, IF( number of times employee reads chandoo.org in a week &gt;0, “10% hike”, “5% hike”))</t>
  </si>
  <si>
    <r>
      <t>An example situation:</t>
    </r>
    <r>
      <rPr>
        <sz val="9"/>
        <color rgb="FF333333"/>
        <rFont val="Verdana"/>
        <family val="2"/>
      </rPr>
      <t> Give 12% hike to employees who read Chandoo.org at least 3 days a week, Give 10% hike to those who read Chandoo.org at least once a week, for the rest give 5% hike.</t>
    </r>
  </si>
  <si>
    <t>Nesting refers to including one formula with in another formula.</t>
  </si>
  <si>
    <r>
      <t>To model such complex decisions &amp; situations, you need to </t>
    </r>
    <r>
      <rPr>
        <b/>
        <sz val="9"/>
        <color rgb="FF333333"/>
        <rFont val="Verdana"/>
        <family val="2"/>
      </rPr>
      <t>nest formulas</t>
    </r>
    <r>
      <rPr>
        <i/>
        <sz val="9"/>
        <color rgb="FF333333"/>
        <rFont val="Verdana"/>
        <family val="2"/>
      </rPr>
      <t>.</t>
    </r>
  </si>
  <si>
    <t>Unfortunately, businesses do not make simple decisions. They always complicate things. I mean, have you ever read income tax rules?!? Your head starts spinning by the time you reach 2nd paragraph.</t>
  </si>
  <si>
    <t>5. Nesting Formulas</t>
  </si>
  <si>
    <t>Click here to learn more about IF formulas.</t>
  </si>
  <si>
    <t>IF (condition to test, output for TRUE, output for FALSE)</t>
  </si>
  <si>
    <t>The syntax of IF formula is simple:</t>
  </si>
  <si>
    <t>Simple, we write IF(employee reads Chandoo.org, “10% hike”, “5% hike”)</t>
  </si>
  <si>
    <t>For example, lets say your company decides to give 10% pay hike to all people reading Chandoo.org &amp; 5% hike to rest. Now, how would you express this in Excel?</t>
  </si>
  <si>
    <t>Using IF formulas of course.</t>
  </si>
  <si>
    <r>
      <t>Jokes aside, every business needs to make decisions, </t>
    </r>
    <r>
      <rPr>
        <i/>
        <sz val="9"/>
        <color rgb="FF333333"/>
        <rFont val="Verdana"/>
        <family val="2"/>
      </rPr>
      <t>even governments!!!</t>
    </r>
    <r>
      <rPr>
        <sz val="9"/>
        <color rgb="FF333333"/>
        <rFont val="Verdana"/>
        <family val="2"/>
      </rPr>
      <t> So, how do we model these decisions in Excel.</t>
    </r>
  </si>
  <si>
    <t>A: Government!</t>
  </si>
  <si>
    <t>Q: What do you call a business that does not make a single decision?</t>
  </si>
  <si>
    <t>4. IF Formula</t>
  </si>
  <si>
    <t>INDEX(customer IDs, MATCH(“Samuel Jackson”, customer names, 0) )</t>
  </si>
  <si>
    <t>Example:</t>
  </si>
  <si>
    <t>INDEX(list of values, MATCH(what you want to lookup, lookup column, is your lookup column sorted?))</t>
  </si>
  <si>
    <t>Thankfully, INDEX+MATCH formulas come to rescue. These 2 beautiful formulas help us lookup on any column and return corresponding value from any other column.</t>
  </si>
  <si>
    <t>VLOOKUP would choke and bring your Excel world to a grinding halt.</t>
  </si>
  <si>
    <t>You cannot ask questions like what is the customer ID of “Samuel Jackson” ?</t>
  </si>
  <si>
    <t>That means, if a table of customers has customer ID in left column and name in right column, when using VLOOKUP, you can search for customer ID only.</t>
  </si>
  <si>
    <r>
      <t>For every 10 people using VLOOKUP, there is someone realizing its most annoying limitation. </t>
    </r>
    <r>
      <rPr>
        <b/>
        <sz val="9"/>
        <color rgb="FF333333"/>
        <rFont val="Verdana"/>
        <family val="2"/>
      </rPr>
      <t>VLOOKUP formula can only search on left most column.</t>
    </r>
  </si>
  <si>
    <t>3. INDEX+MATCH Formulas</t>
  </si>
  <si>
    <t>Bonus: Comprehensive guide to lookup formulas.</t>
  </si>
  <si>
    <t>Click here to learn more about VLOOKUP Formula.</t>
  </si>
  <si>
    <t>Lookup customer ID C00023 in the first column of customers table and return the value from 2nd column. Assume that customers table is not sorted.</t>
  </si>
  <si>
    <t>VLOOKUP(“C00023″, customers, 2, FALSE)</t>
  </si>
  <si>
    <t>VLOOKUP(what you want to lookup, table, column from which you want the output, is your table sorted? )</t>
  </si>
  <si>
    <t>The syntax for VLOOKUP is simple.</t>
  </si>
  <si>
    <t>VLOOKUP formula lets you search for a value in a table and return a corresponding value. For example you can ask What is the name of the customer with IDC00023 orHow much is the product price for product code p0089 and VLOOKUP would give you the answers.</t>
  </si>
  <si>
    <r>
      <t>The answer is C (</t>
    </r>
    <r>
      <rPr>
        <i/>
        <sz val="9"/>
        <color rgb="FF333333"/>
        <rFont val="Verdana"/>
        <family val="2"/>
      </rPr>
      <t>Well, if all coffee machines in the world unite &amp; miraculously malfunction that would make a mayhem. </t>
    </r>
    <r>
      <rPr>
        <sz val="9"/>
        <color rgb="FF333333"/>
        <rFont val="Verdana"/>
        <family val="2"/>
      </rPr>
      <t>But thankfully that option is not there)</t>
    </r>
  </si>
  <si>
    <t>If you answered A or B, then its high time you removed your head from sand and saw the world.</t>
  </si>
  <si>
    <t>C. Suddenly VLOOKUP formula stops working in all computers, world-wide, forever</t>
  </si>
  <si>
    <t>B. Let US jump off the fiscal cliff or hit debt ceiling</t>
  </si>
  <si>
    <t>A. Stop digging earth for more oil</t>
  </si>
  <si>
    <t>Which of the below things would bring world to a grinding halt?</t>
  </si>
  <si>
    <t>Pop quiz time ….</t>
  </si>
  <si>
    <t>2. VLOOKUP Formula</t>
  </si>
  <si>
    <t>Learn more about SUMIFS formula.</t>
  </si>
  <si>
    <t>SUMIFS(sales, regions, “A”, products, “B”, customer types, “C”, month, “M”)</t>
  </si>
  <si>
    <t>SUMIFS( what you want to sumup, condition column 1, condition, condition column 2, condition….)</t>
  </si>
  <si>
    <t>The syntax of SUMIFS is like this:</t>
  </si>
  <si>
    <t>This magical formula can sum up a set of values that meet several conditions.</t>
  </si>
  <si>
    <t>To answer this question without the song and dance of excessive filtering &amp; selecting, you must learn SUMIFS formula.</t>
  </si>
  <si>
    <t>If you listen very carefully, you can hear thousands of managers around the world screaming… “How many x we did in region A, product B, customer type C in month M?”  right now.</t>
  </si>
  <si>
    <t>1. SUMIFS Formula</t>
  </si>
  <si>
    <t>A good analyst should be familiar with below 10 formulas to begin with.</t>
  </si>
  <si>
    <t>If you want to become a data or business analyst then you must develop good understanding of Excel formulas &amp; become fluent in them.</t>
  </si>
  <si>
    <t>While each of us have our own list of favorite, most frequently used formulas, there is no standard list of top 10 formulas for everyone. So, today let me attempt that.</t>
  </si>
  <si>
    <t>Few weeks ago, someone asked me “What are the top 10 formulas?” That got me thinking.</t>
  </si>
  <si>
    <t>Top 10 Formulas for Aspiring Analysts</t>
  </si>
  <si>
    <t>Formula In Excel MIRR(Value,Finance_rate,Reinvest_rate)</t>
  </si>
  <si>
    <t>Finance_rate     is the interest rate you pay on the money used in the cash flows.</t>
  </si>
  <si>
    <t>Reinvest_rate     is the interest rate you receive on the cash flows as you reinvest them.</t>
  </si>
  <si>
    <t>Values     is an array or a reference to cells that contain numbers for which you want to calculate the internal rate of return.</t>
  </si>
  <si>
    <t>Guess     is a number that you guess is close to the result of IRR.</t>
  </si>
  <si>
    <r>
      <t>NPV(IRR(B1:B6),B1:B6)</t>
    </r>
    <r>
      <rPr>
        <sz val="18"/>
        <color theme="1"/>
        <rFont val="Segoe UI"/>
        <family val="2"/>
      </rPr>
      <t xml:space="preserve"> equals 3.60E-08 [Within the accuracy of the IRR calculation, the value 3.60E-08 is effectively 0 (zero).]</t>
    </r>
  </si>
  <si>
    <t>Values     is an array or a reference to cells that contain numbers. These numbers represent a series of payments (negative values) and income (positive values) occurring at regular periods.</t>
  </si>
  <si>
    <t>Prepared By :- Gulshan Sadwani</t>
  </si>
  <si>
    <t>E-Mail Id :- gulshansadwani@ymail.com</t>
  </si>
</sst>
</file>

<file path=xl/styles.xml><?xml version="1.0" encoding="utf-8"?>
<styleSheet xmlns="http://schemas.openxmlformats.org/spreadsheetml/2006/main">
  <numFmts count="2">
    <numFmt numFmtId="8" formatCode="&quot;$&quot;#,##0.00_);[Red]\(&quot;$&quot;#,##0.00\)"/>
    <numFmt numFmtId="43" formatCode="_(* #,##0.00_);_(* \(#,##0.00\);_(* &quot;-&quot;??_);_(@_)"/>
  </numFmts>
  <fonts count="27">
    <font>
      <sz val="11"/>
      <color theme="1"/>
      <name val="Calibri"/>
      <family val="2"/>
      <scheme val="minor"/>
    </font>
    <font>
      <sz val="11"/>
      <color theme="1"/>
      <name val="Calibri"/>
      <family val="2"/>
      <scheme val="minor"/>
    </font>
    <font>
      <b/>
      <sz val="11"/>
      <color theme="1"/>
      <name val="Calibri"/>
      <family val="2"/>
      <scheme val="minor"/>
    </font>
    <font>
      <sz val="11"/>
      <color rgb="FF444444"/>
      <name val="Segoe UI"/>
      <family val="2"/>
    </font>
    <font>
      <sz val="6.85"/>
      <color rgb="FF666666"/>
      <name val="Segoe UI"/>
      <family val="2"/>
    </font>
    <font>
      <sz val="18"/>
      <color theme="1"/>
      <name val="Calibri"/>
      <family val="2"/>
      <scheme val="minor"/>
    </font>
    <font>
      <sz val="11"/>
      <color rgb="FFFF0000"/>
      <name val="Calibri"/>
      <family val="2"/>
      <scheme val="minor"/>
    </font>
    <font>
      <sz val="9"/>
      <color rgb="FF333333"/>
      <name val="Verdana"/>
      <family val="2"/>
    </font>
    <font>
      <u/>
      <sz val="9"/>
      <color rgb="FF333333"/>
      <name val="Verdana"/>
      <family val="2"/>
    </font>
    <font>
      <b/>
      <i/>
      <sz val="9"/>
      <color rgb="FF333333"/>
      <name val="Verdana"/>
      <family val="2"/>
    </font>
    <font>
      <b/>
      <sz val="16"/>
      <color rgb="FFC82222"/>
      <name val="Arial"/>
      <family val="2"/>
    </font>
    <font>
      <sz val="10"/>
      <color rgb="FF333333"/>
      <name val="Verdana"/>
      <family val="2"/>
    </font>
    <font>
      <i/>
      <sz val="9"/>
      <color rgb="FF333333"/>
      <name val="Verdana"/>
      <family val="2"/>
    </font>
    <font>
      <u/>
      <sz val="10"/>
      <color rgb="FF333333"/>
      <name val="Verdana"/>
      <family val="2"/>
    </font>
    <font>
      <sz val="9"/>
      <color rgb="FF333333"/>
      <name val="Courier New"/>
      <family val="3"/>
    </font>
    <font>
      <b/>
      <sz val="9"/>
      <color rgb="FFFFFFFF"/>
      <name val="Verdana"/>
      <family val="2"/>
    </font>
    <font>
      <sz val="9"/>
      <color rgb="FF333333"/>
      <name val="Arial Unicode MS"/>
      <family val="2"/>
    </font>
    <font>
      <b/>
      <sz val="9"/>
      <color rgb="FF333333"/>
      <name val="Verdana"/>
      <family val="2"/>
    </font>
    <font>
      <b/>
      <sz val="22"/>
      <color rgb="FFC82222"/>
      <name val="Arial"/>
      <family val="2"/>
    </font>
    <font>
      <b/>
      <sz val="36"/>
      <color theme="1"/>
      <name val="Calibri"/>
      <family val="2"/>
      <scheme val="minor"/>
    </font>
    <font>
      <b/>
      <i/>
      <sz val="11"/>
      <color theme="1"/>
      <name val="Calibri"/>
      <family val="2"/>
      <scheme val="minor"/>
    </font>
    <font>
      <b/>
      <sz val="11"/>
      <color rgb="FFFF0000"/>
      <name val="Calibri"/>
      <family val="2"/>
      <scheme val="minor"/>
    </font>
    <font>
      <sz val="18"/>
      <color theme="1"/>
      <name val="Segoe UI"/>
      <family val="2"/>
    </font>
    <font>
      <sz val="18"/>
      <color theme="1"/>
      <name val="Courier New"/>
      <family val="3"/>
    </font>
    <font>
      <sz val="11"/>
      <color theme="1"/>
      <name val="Segoe UI"/>
      <family val="2"/>
    </font>
    <font>
      <sz val="6.85"/>
      <color theme="1"/>
      <name val="Segoe UI"/>
      <family val="2"/>
    </font>
    <font>
      <sz val="26"/>
      <color theme="1"/>
      <name val="Calibri"/>
      <family val="2"/>
      <scheme val="minor"/>
    </font>
  </fonts>
  <fills count="10">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rgb="FF0094FF"/>
        <bgColor indexed="64"/>
      </patternFill>
    </fill>
    <fill>
      <patternFill patternType="solid">
        <fgColor rgb="FF00B0F0"/>
        <bgColor indexed="64"/>
      </patternFill>
    </fill>
    <fill>
      <patternFill patternType="solid">
        <fgColor rgb="FFFF0000"/>
        <bgColor indexed="64"/>
      </patternFill>
    </fill>
    <fill>
      <patternFill patternType="solid">
        <fgColor theme="6" tint="-0.249977111117893"/>
        <bgColor indexed="64"/>
      </patternFill>
    </fill>
    <fill>
      <patternFill patternType="solid">
        <fgColor theme="2" tint="-9.9978637043366805E-2"/>
        <bgColor indexed="64"/>
      </patternFill>
    </fill>
    <fill>
      <patternFill patternType="solid">
        <fgColor theme="6" tint="0.59999389629810485"/>
        <bgColor indexed="64"/>
      </patternFill>
    </fill>
  </fills>
  <borders count="24">
    <border>
      <left/>
      <right/>
      <top/>
      <bottom/>
      <diagonal/>
    </border>
    <border>
      <left/>
      <right/>
      <top/>
      <bottom style="dotted">
        <color rgb="FFE8E8E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146">
    <xf numFmtId="0" fontId="0" fillId="0" borderId="0" xfId="0"/>
    <xf numFmtId="0" fontId="4" fillId="0" borderId="0" xfId="0" applyFont="1" applyAlignment="1">
      <alignment horizontal="left" indent="1"/>
    </xf>
    <xf numFmtId="0" fontId="0" fillId="0" borderId="0" xfId="0" applyAlignment="1">
      <alignment horizontal="left" indent="1"/>
    </xf>
    <xf numFmtId="0" fontId="0" fillId="0" borderId="0" xfId="0"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horizontal="left" vertical="center" wrapText="1"/>
    </xf>
    <xf numFmtId="0" fontId="0" fillId="0" borderId="0" xfId="0"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7" fillId="2" borderId="1" xfId="0" applyFont="1" applyFill="1" applyBorder="1" applyAlignment="1">
      <alignment vertical="center" wrapText="1"/>
    </xf>
    <xf numFmtId="0" fontId="14" fillId="2" borderId="1" xfId="0" applyFont="1" applyFill="1" applyBorder="1" applyAlignment="1">
      <alignment horizontal="center" vertical="center" wrapText="1"/>
    </xf>
    <xf numFmtId="0" fontId="7" fillId="3" borderId="1" xfId="0" applyFont="1" applyFill="1" applyBorder="1" applyAlignment="1">
      <alignment vertical="center" wrapText="1"/>
    </xf>
    <xf numFmtId="0" fontId="14" fillId="3" borderId="1" xfId="0" applyFont="1" applyFill="1" applyBorder="1" applyAlignment="1">
      <alignment horizontal="center" vertical="center" wrapText="1"/>
    </xf>
    <xf numFmtId="0" fontId="15" fillId="4" borderId="0" xfId="0" applyFont="1" applyFill="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0" fontId="7" fillId="0" borderId="0" xfId="0" applyFont="1" applyAlignment="1">
      <alignment horizontal="left" vertical="center" wrapText="1"/>
    </xf>
    <xf numFmtId="0" fontId="9" fillId="0" borderId="0" xfId="0" applyFont="1" applyAlignment="1">
      <alignment vertical="center" wrapText="1"/>
    </xf>
    <xf numFmtId="0" fontId="18" fillId="0" borderId="0" xfId="0" applyFont="1" applyAlignment="1">
      <alignment vertical="center" wrapText="1"/>
    </xf>
    <xf numFmtId="0" fontId="2" fillId="0" borderId="3" xfId="0" applyFont="1" applyBorder="1"/>
    <xf numFmtId="0" fontId="0" fillId="0" borderId="4" xfId="0" applyBorder="1"/>
    <xf numFmtId="0" fontId="0" fillId="0" borderId="5" xfId="0" applyBorder="1"/>
    <xf numFmtId="0" fontId="2" fillId="0" borderId="6" xfId="0" applyFont="1" applyBorder="1"/>
    <xf numFmtId="0" fontId="0" fillId="0" borderId="0" xfId="0" applyBorder="1"/>
    <xf numFmtId="0" fontId="0" fillId="0" borderId="7" xfId="0" applyBorder="1"/>
    <xf numFmtId="0" fontId="0" fillId="0" borderId="9" xfId="0" applyBorder="1"/>
    <xf numFmtId="0" fontId="0" fillId="0" borderId="10" xfId="0" applyBorder="1"/>
    <xf numFmtId="0" fontId="0" fillId="0" borderId="3" xfId="0" applyBorder="1"/>
    <xf numFmtId="0" fontId="0" fillId="0" borderId="6" xfId="0" applyBorder="1"/>
    <xf numFmtId="43" fontId="0" fillId="0" borderId="0" xfId="1" applyFont="1" applyBorder="1"/>
    <xf numFmtId="43" fontId="2" fillId="0" borderId="0" xfId="1" applyFont="1" applyBorder="1"/>
    <xf numFmtId="0" fontId="0" fillId="0" borderId="0" xfId="0" applyFont="1" applyBorder="1"/>
    <xf numFmtId="0" fontId="0" fillId="0" borderId="8" xfId="0" applyBorder="1"/>
    <xf numFmtId="0" fontId="2" fillId="0" borderId="7" xfId="0" applyFont="1" applyBorder="1"/>
    <xf numFmtId="0" fontId="0" fillId="0" borderId="6" xfId="0" applyFont="1" applyBorder="1"/>
    <xf numFmtId="43" fontId="0" fillId="0" borderId="7" xfId="0" applyNumberFormat="1" applyBorder="1"/>
    <xf numFmtId="0" fontId="0" fillId="0" borderId="12" xfId="0" applyBorder="1"/>
    <xf numFmtId="0" fontId="0" fillId="0" borderId="13" xfId="0" applyBorder="1"/>
    <xf numFmtId="0" fontId="0" fillId="0" borderId="15" xfId="0" applyBorder="1"/>
    <xf numFmtId="0" fontId="0" fillId="0" borderId="17" xfId="0" applyBorder="1"/>
    <xf numFmtId="0" fontId="0" fillId="0" borderId="18" xfId="0" applyBorder="1"/>
    <xf numFmtId="0" fontId="0" fillId="0" borderId="14" xfId="0" applyBorder="1"/>
    <xf numFmtId="0" fontId="0" fillId="0" borderId="16" xfId="0" applyBorder="1"/>
    <xf numFmtId="0" fontId="2" fillId="0" borderId="5" xfId="0" applyFont="1" applyBorder="1"/>
    <xf numFmtId="0" fontId="3" fillId="0" borderId="0" xfId="0" applyFont="1" applyBorder="1" applyAlignment="1">
      <alignment horizontal="center" wrapText="1"/>
    </xf>
    <xf numFmtId="0" fontId="3" fillId="0" borderId="0" xfId="0" applyFont="1" applyBorder="1" applyAlignment="1">
      <alignment horizontal="center"/>
    </xf>
    <xf numFmtId="0" fontId="3" fillId="0" borderId="0" xfId="0" applyFont="1" applyBorder="1" applyAlignment="1">
      <alignment horizontal="left" indent="2"/>
    </xf>
    <xf numFmtId="0" fontId="3" fillId="0" borderId="11" xfId="0" applyFont="1" applyBorder="1" applyAlignment="1">
      <alignment horizontal="center" wrapText="1"/>
    </xf>
    <xf numFmtId="0" fontId="3" fillId="0" borderId="12" xfId="0" applyFont="1" applyBorder="1" applyAlignment="1">
      <alignment horizont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14" xfId="0" applyFont="1" applyBorder="1" applyAlignment="1">
      <alignment horizontal="center"/>
    </xf>
    <xf numFmtId="0" fontId="3" fillId="0" borderId="14" xfId="0" applyFont="1" applyBorder="1" applyAlignment="1">
      <alignment horizontal="left" indent="2"/>
    </xf>
    <xf numFmtId="0" fontId="3" fillId="0" borderId="15" xfId="0" applyFont="1" applyBorder="1" applyAlignment="1">
      <alignment horizontal="left" indent="2"/>
    </xf>
    <xf numFmtId="0" fontId="0" fillId="0" borderId="14" xfId="0" applyBorder="1" applyAlignment="1">
      <alignment horizontal="left" indent="2"/>
    </xf>
    <xf numFmtId="0" fontId="0" fillId="0" borderId="14" xfId="0" applyBorder="1" applyAlignment="1">
      <alignment horizontal="left" indent="1"/>
    </xf>
    <xf numFmtId="0" fontId="0" fillId="0" borderId="16" xfId="0" applyBorder="1" applyAlignment="1">
      <alignment horizontal="left" indent="1"/>
    </xf>
    <xf numFmtId="0" fontId="5" fillId="0" borderId="0" xfId="0" applyFont="1" applyBorder="1"/>
    <xf numFmtId="0" fontId="20" fillId="5" borderId="6" xfId="0" applyFont="1" applyFill="1" applyBorder="1" applyAlignment="1">
      <alignment horizontal="center"/>
    </xf>
    <xf numFmtId="0" fontId="20" fillId="5" borderId="7" xfId="0" applyFont="1" applyFill="1" applyBorder="1" applyAlignment="1">
      <alignment horizontal="center"/>
    </xf>
    <xf numFmtId="0" fontId="19" fillId="6" borderId="17" xfId="0" applyFont="1" applyFill="1" applyBorder="1" applyAlignment="1">
      <alignment horizontal="center"/>
    </xf>
    <xf numFmtId="0" fontId="5" fillId="7" borderId="0" xfId="0" applyFont="1" applyFill="1" applyAlignment="1">
      <alignment horizontal="center" wrapText="1"/>
    </xf>
    <xf numFmtId="0" fontId="21" fillId="8" borderId="11" xfId="0" applyFont="1" applyFill="1" applyBorder="1"/>
    <xf numFmtId="0" fontId="6" fillId="8" borderId="12" xfId="0" applyFont="1" applyFill="1" applyBorder="1"/>
    <xf numFmtId="0" fontId="6" fillId="8" borderId="13" xfId="0" applyFont="1" applyFill="1" applyBorder="1"/>
    <xf numFmtId="8" fontId="6" fillId="8" borderId="13" xfId="0" applyNumberFormat="1" applyFont="1" applyFill="1" applyBorder="1"/>
    <xf numFmtId="0" fontId="21" fillId="8" borderId="12" xfId="0" applyFont="1" applyFill="1" applyBorder="1"/>
    <xf numFmtId="0" fontId="21" fillId="8" borderId="4" xfId="0" applyFont="1" applyFill="1" applyBorder="1"/>
    <xf numFmtId="0" fontId="6" fillId="8" borderId="4" xfId="0" applyFont="1" applyFill="1" applyBorder="1"/>
    <xf numFmtId="0" fontId="6" fillId="8" borderId="5" xfId="0" applyFont="1" applyFill="1" applyBorder="1"/>
    <xf numFmtId="0" fontId="21" fillId="8" borderId="14" xfId="0" applyFont="1" applyFill="1" applyBorder="1"/>
    <xf numFmtId="0" fontId="6" fillId="8" borderId="0" xfId="0" applyFont="1" applyFill="1" applyBorder="1"/>
    <xf numFmtId="0" fontId="6" fillId="8" borderId="15" xfId="0" applyFont="1" applyFill="1" applyBorder="1"/>
    <xf numFmtId="8" fontId="6" fillId="8" borderId="15" xfId="0" applyNumberFormat="1" applyFont="1" applyFill="1" applyBorder="1"/>
    <xf numFmtId="0" fontId="6" fillId="8" borderId="14" xfId="0" applyFont="1" applyFill="1" applyBorder="1"/>
    <xf numFmtId="0" fontId="21" fillId="8" borderId="0" xfId="0" applyFont="1" applyFill="1" applyBorder="1"/>
    <xf numFmtId="0" fontId="6" fillId="8" borderId="7" xfId="0" applyFont="1" applyFill="1" applyBorder="1"/>
    <xf numFmtId="0" fontId="21" fillId="8" borderId="16" xfId="0" applyFont="1" applyFill="1" applyBorder="1"/>
    <xf numFmtId="0" fontId="6" fillId="8" borderId="17" xfId="0" applyFont="1" applyFill="1" applyBorder="1"/>
    <xf numFmtId="0" fontId="6" fillId="8" borderId="18" xfId="0" applyFont="1" applyFill="1" applyBorder="1"/>
    <xf numFmtId="8" fontId="6" fillId="8" borderId="18" xfId="0" applyNumberFormat="1" applyFont="1" applyFill="1" applyBorder="1"/>
    <xf numFmtId="0" fontId="21" fillId="8" borderId="17" xfId="0" applyFont="1" applyFill="1" applyBorder="1"/>
    <xf numFmtId="0" fontId="6" fillId="8" borderId="9" xfId="0" applyFont="1" applyFill="1" applyBorder="1"/>
    <xf numFmtId="0" fontId="6" fillId="8" borderId="10" xfId="0" applyFont="1" applyFill="1" applyBorder="1"/>
    <xf numFmtId="43" fontId="0" fillId="0" borderId="20" xfId="1" applyFont="1" applyBorder="1"/>
    <xf numFmtId="0" fontId="0" fillId="0" borderId="21" xfId="0" applyBorder="1"/>
    <xf numFmtId="0" fontId="2" fillId="0" borderId="22" xfId="0" applyFont="1" applyBorder="1"/>
    <xf numFmtId="9" fontId="2" fillId="0" borderId="2" xfId="0" applyNumberFormat="1" applyFont="1" applyBorder="1"/>
    <xf numFmtId="0" fontId="0" fillId="0" borderId="20" xfId="0" applyBorder="1"/>
    <xf numFmtId="43" fontId="0" fillId="0" borderId="20" xfId="0" applyNumberFormat="1" applyBorder="1"/>
    <xf numFmtId="0" fontId="20" fillId="5" borderId="0" xfId="0" applyFont="1" applyFill="1" applyBorder="1" applyAlignment="1">
      <alignment horizontal="center"/>
    </xf>
    <xf numFmtId="0" fontId="20" fillId="5" borderId="3" xfId="0" applyFont="1" applyFill="1" applyBorder="1" applyAlignment="1">
      <alignment horizontal="center"/>
    </xf>
    <xf numFmtId="0" fontId="20" fillId="5" borderId="5" xfId="0" applyFont="1" applyFill="1" applyBorder="1" applyAlignment="1">
      <alignment horizontal="center"/>
    </xf>
    <xf numFmtId="0" fontId="20" fillId="5" borderId="4" xfId="0" applyFont="1" applyFill="1" applyBorder="1" applyAlignment="1">
      <alignment horizontal="center"/>
    </xf>
    <xf numFmtId="43" fontId="0" fillId="0" borderId="19" xfId="1" applyFont="1" applyBorder="1"/>
    <xf numFmtId="0" fontId="0" fillId="0" borderId="20" xfId="1" applyNumberFormat="1" applyFont="1" applyBorder="1"/>
    <xf numFmtId="43" fontId="0" fillId="0" borderId="9" xfId="1" applyFont="1" applyBorder="1"/>
    <xf numFmtId="43" fontId="0" fillId="0" borderId="6" xfId="1" applyFont="1" applyBorder="1"/>
    <xf numFmtId="9" fontId="0" fillId="0" borderId="6" xfId="0" applyNumberFormat="1" applyBorder="1"/>
    <xf numFmtId="0" fontId="0" fillId="0" borderId="23" xfId="0" applyBorder="1"/>
    <xf numFmtId="0" fontId="19" fillId="6" borderId="17" xfId="0" applyFont="1" applyFill="1" applyBorder="1" applyAlignment="1"/>
    <xf numFmtId="0" fontId="0" fillId="6" borderId="0" xfId="0" applyFill="1"/>
    <xf numFmtId="0" fontId="22" fillId="0" borderId="11" xfId="0" applyFont="1" applyBorder="1" applyAlignment="1">
      <alignment horizontal="left" indent="1"/>
    </xf>
    <xf numFmtId="0" fontId="0" fillId="0" borderId="12" xfId="0" applyFont="1" applyBorder="1"/>
    <xf numFmtId="0" fontId="0" fillId="0" borderId="13" xfId="0" applyFont="1" applyBorder="1"/>
    <xf numFmtId="0" fontId="23" fillId="0" borderId="14" xfId="0" applyFont="1" applyBorder="1" applyAlignment="1">
      <alignment horizontal="left" indent="1"/>
    </xf>
    <xf numFmtId="0" fontId="22" fillId="0" borderId="14" xfId="0" applyFont="1" applyBorder="1" applyAlignment="1">
      <alignment horizontal="left" indent="1"/>
    </xf>
    <xf numFmtId="0" fontId="0" fillId="0" borderId="14" xfId="0" applyFont="1" applyBorder="1" applyAlignment="1">
      <alignment horizontal="left" indent="1"/>
    </xf>
    <xf numFmtId="0" fontId="24" fillId="0" borderId="14" xfId="0" applyFont="1" applyBorder="1" applyAlignment="1">
      <alignment horizontal="left" indent="2"/>
    </xf>
    <xf numFmtId="0" fontId="0" fillId="0" borderId="15" xfId="0" applyFont="1" applyBorder="1"/>
    <xf numFmtId="0" fontId="0" fillId="0" borderId="16" xfId="0" applyFont="1" applyBorder="1" applyAlignment="1">
      <alignment horizontal="left" indent="1"/>
    </xf>
    <xf numFmtId="0" fontId="0" fillId="0" borderId="17" xfId="0" applyFont="1" applyBorder="1"/>
    <xf numFmtId="0" fontId="0" fillId="0" borderId="18" xfId="0" applyFont="1" applyBorder="1"/>
    <xf numFmtId="0" fontId="0" fillId="0" borderId="14" xfId="0" applyFont="1" applyBorder="1" applyAlignment="1">
      <alignment horizontal="left" indent="2"/>
    </xf>
    <xf numFmtId="0" fontId="25" fillId="0" borderId="14" xfId="0" applyFont="1" applyBorder="1" applyAlignment="1">
      <alignment horizontal="left" indent="2"/>
    </xf>
    <xf numFmtId="0" fontId="0" fillId="0" borderId="14" xfId="0" applyFont="1" applyBorder="1"/>
    <xf numFmtId="0" fontId="26" fillId="7" borderId="0" xfId="0" applyFont="1" applyFill="1" applyAlignment="1">
      <alignment horizontal="center" wrapText="1"/>
    </xf>
    <xf numFmtId="0" fontId="2" fillId="9" borderId="3" xfId="0" applyFont="1" applyFill="1" applyBorder="1"/>
    <xf numFmtId="43" fontId="2" fillId="9" borderId="19" xfId="1" applyFont="1" applyFill="1" applyBorder="1"/>
    <xf numFmtId="0" fontId="0" fillId="9" borderId="8" xfId="0" applyFill="1" applyBorder="1"/>
    <xf numFmtId="0" fontId="0" fillId="9" borderId="21" xfId="0" applyFill="1" applyBorder="1"/>
    <xf numFmtId="0" fontId="2" fillId="9" borderId="22" xfId="0" applyFont="1" applyFill="1" applyBorder="1"/>
    <xf numFmtId="43" fontId="2" fillId="9" borderId="2" xfId="1" applyFont="1" applyFill="1" applyBorder="1"/>
    <xf numFmtId="0" fontId="2" fillId="9" borderId="19" xfId="0" applyFont="1" applyFill="1" applyBorder="1"/>
    <xf numFmtId="9" fontId="2" fillId="9" borderId="4" xfId="0" applyNumberFormat="1" applyFont="1" applyFill="1" applyBorder="1"/>
    <xf numFmtId="0" fontId="0" fillId="9" borderId="4" xfId="0" applyFill="1" applyBorder="1"/>
    <xf numFmtId="0" fontId="2" fillId="9" borderId="20" xfId="0" applyFont="1" applyFill="1" applyBorder="1"/>
    <xf numFmtId="9" fontId="2" fillId="9" borderId="0" xfId="0" applyNumberFormat="1" applyFont="1" applyFill="1" applyBorder="1"/>
    <xf numFmtId="0" fontId="0" fillId="9" borderId="0" xfId="0" applyFill="1" applyBorder="1"/>
    <xf numFmtId="0" fontId="2" fillId="9" borderId="21" xfId="0" applyFont="1" applyFill="1" applyBorder="1"/>
    <xf numFmtId="9" fontId="2" fillId="9" borderId="9" xfId="0" applyNumberFormat="1" applyFont="1" applyFill="1" applyBorder="1"/>
    <xf numFmtId="0" fontId="0" fillId="9" borderId="9" xfId="0" applyFill="1" applyBorder="1"/>
    <xf numFmtId="0" fontId="2" fillId="9" borderId="4" xfId="0" applyFont="1" applyFill="1" applyBorder="1"/>
    <xf numFmtId="9" fontId="2" fillId="9" borderId="3" xfId="0" applyNumberFormat="1" applyFont="1" applyFill="1" applyBorder="1"/>
    <xf numFmtId="0" fontId="0" fillId="9" borderId="5" xfId="0" applyFill="1" applyBorder="1"/>
    <xf numFmtId="0" fontId="2" fillId="9" borderId="6" xfId="0" applyFont="1" applyFill="1" applyBorder="1"/>
    <xf numFmtId="0" fontId="2" fillId="9" borderId="0" xfId="0" applyFont="1" applyFill="1" applyBorder="1"/>
    <xf numFmtId="9" fontId="2" fillId="9" borderId="6" xfId="0" applyNumberFormat="1" applyFont="1" applyFill="1" applyBorder="1"/>
    <xf numFmtId="0" fontId="0" fillId="9" borderId="7" xfId="0" applyFill="1" applyBorder="1"/>
    <xf numFmtId="0" fontId="2" fillId="9" borderId="8" xfId="0" applyFont="1" applyFill="1" applyBorder="1"/>
    <xf numFmtId="0" fontId="2" fillId="9" borderId="9" xfId="0" applyFont="1" applyFill="1" applyBorder="1"/>
    <xf numFmtId="9" fontId="2" fillId="9" borderId="8" xfId="0" applyNumberFormat="1" applyFont="1" applyFill="1" applyBorder="1"/>
    <xf numFmtId="0" fontId="0" fillId="9" borderId="10" xfId="0" applyFill="1" applyBorder="1"/>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hyperlink" Target="http://chandoo.org/wp/2011/03/11/iferror-formul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42</xdr:row>
      <xdr:rowOff>0</xdr:rowOff>
    </xdr:from>
    <xdr:to>
      <xdr:col>0</xdr:col>
      <xdr:colOff>1285875</xdr:colOff>
      <xdr:row>43</xdr:row>
      <xdr:rowOff>161925</xdr:rowOff>
    </xdr:to>
    <xdr:pic>
      <xdr:nvPicPr>
        <xdr:cNvPr id="1026" name="Picture 2" descr="Equation"/>
        <xdr:cNvPicPr>
          <a:picLocks noChangeAspect="1" noChangeArrowheads="1"/>
        </xdr:cNvPicPr>
      </xdr:nvPicPr>
      <xdr:blipFill>
        <a:blip xmlns:r="http://schemas.openxmlformats.org/officeDocument/2006/relationships" r:embed="rId1"/>
        <a:srcRect/>
        <a:stretch>
          <a:fillRect/>
        </a:stretch>
      </xdr:blipFill>
      <xdr:spPr bwMode="auto">
        <a:xfrm>
          <a:off x="0" y="7658100"/>
          <a:ext cx="1285875" cy="352425"/>
        </a:xfrm>
        <a:prstGeom prst="rect">
          <a:avLst/>
        </a:prstGeom>
        <a:noFill/>
      </xdr:spPr>
    </xdr:pic>
    <xdr:clientData/>
  </xdr:twoCellAnchor>
  <xdr:twoCellAnchor editAs="oneCell">
    <xdr:from>
      <xdr:col>3</xdr:col>
      <xdr:colOff>0</xdr:colOff>
      <xdr:row>91</xdr:row>
      <xdr:rowOff>0</xdr:rowOff>
    </xdr:from>
    <xdr:to>
      <xdr:col>4</xdr:col>
      <xdr:colOff>2466975</xdr:colOff>
      <xdr:row>93</xdr:row>
      <xdr:rowOff>114300</xdr:rowOff>
    </xdr:to>
    <xdr:pic>
      <xdr:nvPicPr>
        <xdr:cNvPr id="1027" name="Picture 3" descr="Equation"/>
        <xdr:cNvPicPr>
          <a:picLocks noChangeAspect="1" noChangeArrowheads="1"/>
        </xdr:cNvPicPr>
      </xdr:nvPicPr>
      <xdr:blipFill>
        <a:blip xmlns:r="http://schemas.openxmlformats.org/officeDocument/2006/relationships" r:embed="rId2"/>
        <a:srcRect/>
        <a:stretch>
          <a:fillRect/>
        </a:stretch>
      </xdr:blipFill>
      <xdr:spPr bwMode="auto">
        <a:xfrm>
          <a:off x="6419850" y="18526125"/>
          <a:ext cx="3238500" cy="495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xdr:row>
      <xdr:rowOff>78885</xdr:rowOff>
    </xdr:from>
    <xdr:to>
      <xdr:col>0</xdr:col>
      <xdr:colOff>4343400</xdr:colOff>
      <xdr:row>21</xdr:row>
      <xdr:rowOff>10999</xdr:rowOff>
    </xdr:to>
    <xdr:pic>
      <xdr:nvPicPr>
        <xdr:cNvPr id="2" name="Picture 1" descr="SUMIFS Formula is used to sum a range of values subject to various conditions"/>
        <xdr:cNvPicPr>
          <a:picLocks noChangeAspect="1" noChangeArrowheads="1"/>
        </xdr:cNvPicPr>
      </xdr:nvPicPr>
      <xdr:blipFill>
        <a:blip xmlns:r="http://schemas.openxmlformats.org/officeDocument/2006/relationships" r:embed="rId1"/>
        <a:srcRect/>
        <a:stretch>
          <a:fillRect/>
        </a:stretch>
      </xdr:blipFill>
      <xdr:spPr bwMode="auto">
        <a:xfrm>
          <a:off x="0" y="1602885"/>
          <a:ext cx="609600" cy="2408614"/>
        </a:xfrm>
        <a:prstGeom prst="rect">
          <a:avLst/>
        </a:prstGeom>
        <a:noFill/>
      </xdr:spPr>
    </xdr:pic>
    <xdr:clientData/>
  </xdr:twoCellAnchor>
  <xdr:twoCellAnchor editAs="oneCell">
    <xdr:from>
      <xdr:col>0</xdr:col>
      <xdr:colOff>0</xdr:colOff>
      <xdr:row>39</xdr:row>
      <xdr:rowOff>22011</xdr:rowOff>
    </xdr:from>
    <xdr:to>
      <xdr:col>0</xdr:col>
      <xdr:colOff>3381375</xdr:colOff>
      <xdr:row>51</xdr:row>
      <xdr:rowOff>43571</xdr:rowOff>
    </xdr:to>
    <xdr:pic>
      <xdr:nvPicPr>
        <xdr:cNvPr id="3" name="Picture 2" descr="VLOOKUP formula - Syntax, explanation &amp; example"/>
        <xdr:cNvPicPr>
          <a:picLocks noChangeAspect="1" noChangeArrowheads="1"/>
        </xdr:cNvPicPr>
      </xdr:nvPicPr>
      <xdr:blipFill>
        <a:blip xmlns:r="http://schemas.openxmlformats.org/officeDocument/2006/relationships" r:embed="rId2"/>
        <a:srcRect/>
        <a:stretch>
          <a:fillRect/>
        </a:stretch>
      </xdr:blipFill>
      <xdr:spPr bwMode="auto">
        <a:xfrm>
          <a:off x="0" y="7451511"/>
          <a:ext cx="609600" cy="2307560"/>
        </a:xfrm>
        <a:prstGeom prst="rect">
          <a:avLst/>
        </a:prstGeom>
        <a:noFill/>
      </xdr:spPr>
    </xdr:pic>
    <xdr:clientData/>
  </xdr:twoCellAnchor>
  <xdr:twoCellAnchor editAs="oneCell">
    <xdr:from>
      <xdr:col>0</xdr:col>
      <xdr:colOff>0</xdr:colOff>
      <xdr:row>123</xdr:row>
      <xdr:rowOff>0</xdr:rowOff>
    </xdr:from>
    <xdr:to>
      <xdr:col>0</xdr:col>
      <xdr:colOff>4514850</xdr:colOff>
      <xdr:row>133</xdr:row>
      <xdr:rowOff>47625</xdr:rowOff>
    </xdr:to>
    <xdr:pic>
      <xdr:nvPicPr>
        <xdr:cNvPr id="4" name="Picture 3" descr="NETWORKDAYS formula tells us the number of working days between a start and end date"/>
        <xdr:cNvPicPr>
          <a:picLocks noChangeAspect="1" noChangeArrowheads="1"/>
        </xdr:cNvPicPr>
      </xdr:nvPicPr>
      <xdr:blipFill>
        <a:blip xmlns:r="http://schemas.openxmlformats.org/officeDocument/2006/relationships" r:embed="rId3"/>
        <a:srcRect/>
        <a:stretch>
          <a:fillRect/>
        </a:stretch>
      </xdr:blipFill>
      <xdr:spPr bwMode="auto">
        <a:xfrm>
          <a:off x="0" y="23431500"/>
          <a:ext cx="609600" cy="1952625"/>
        </a:xfrm>
        <a:prstGeom prst="rect">
          <a:avLst/>
        </a:prstGeom>
        <a:noFill/>
      </xdr:spPr>
    </xdr:pic>
    <xdr:clientData/>
  </xdr:twoCellAnchor>
  <xdr:twoCellAnchor editAs="oneCell">
    <xdr:from>
      <xdr:col>0</xdr:col>
      <xdr:colOff>0</xdr:colOff>
      <xdr:row>151</xdr:row>
      <xdr:rowOff>0</xdr:rowOff>
    </xdr:from>
    <xdr:to>
      <xdr:col>0</xdr:col>
      <xdr:colOff>4343400</xdr:colOff>
      <xdr:row>152</xdr:row>
      <xdr:rowOff>57150</xdr:rowOff>
    </xdr:to>
    <xdr:pic>
      <xdr:nvPicPr>
        <xdr:cNvPr id="5" name="Picture 4" descr="IFERROR Formula - Syntax &amp; Help">
          <a:hlinkClick xmlns:r="http://schemas.openxmlformats.org/officeDocument/2006/relationships" r:id="rId4"/>
        </xdr:cNvPr>
        <xdr:cNvPicPr>
          <a:picLocks noChangeAspect="1" noChangeArrowheads="1"/>
        </xdr:cNvPicPr>
      </xdr:nvPicPr>
      <xdr:blipFill>
        <a:blip xmlns:r="http://schemas.openxmlformats.org/officeDocument/2006/relationships" r:embed="rId5"/>
        <a:srcRect/>
        <a:stretch>
          <a:fillRect/>
        </a:stretch>
      </xdr:blipFill>
      <xdr:spPr bwMode="auto">
        <a:xfrm>
          <a:off x="0" y="28765500"/>
          <a:ext cx="609600" cy="2476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V105"/>
  <sheetViews>
    <sheetView topLeftCell="A86" workbookViewId="0">
      <selection activeCell="A98" sqref="A98:B103"/>
    </sheetView>
  </sheetViews>
  <sheetFormatPr defaultRowHeight="15"/>
  <cols>
    <col min="1" max="1" width="26.5703125" customWidth="1"/>
    <col min="2" max="2" width="18.5703125" customWidth="1"/>
    <col min="3" max="3" width="48.28515625" customWidth="1"/>
    <col min="4" max="4" width="11.5703125" bestFit="1" customWidth="1"/>
    <col min="5" max="5" width="37.85546875" customWidth="1"/>
    <col min="6" max="6" width="17.7109375" customWidth="1"/>
    <col min="7" max="7" width="34.85546875" customWidth="1"/>
    <col min="8" max="8" width="14.140625" customWidth="1"/>
    <col min="10" max="10" width="14.140625" customWidth="1"/>
    <col min="11" max="11" width="18.42578125" customWidth="1"/>
    <col min="12" max="12" width="13" customWidth="1"/>
    <col min="13" max="13" width="12.28515625" bestFit="1" customWidth="1"/>
  </cols>
  <sheetData>
    <row r="1" spans="1:14">
      <c r="A1" s="65" t="s">
        <v>7</v>
      </c>
      <c r="B1" s="66"/>
      <c r="C1" s="65" t="s">
        <v>8</v>
      </c>
      <c r="D1" s="68"/>
      <c r="E1" s="69" t="s">
        <v>10</v>
      </c>
      <c r="F1" s="67"/>
      <c r="G1" s="69" t="s">
        <v>38</v>
      </c>
      <c r="H1" s="66"/>
      <c r="I1" s="67"/>
      <c r="J1" s="70" t="s">
        <v>47</v>
      </c>
      <c r="K1" s="71"/>
      <c r="L1" s="71"/>
      <c r="M1" s="71"/>
      <c r="N1" s="72"/>
    </row>
    <row r="2" spans="1:14">
      <c r="A2" s="73" t="s">
        <v>25</v>
      </c>
      <c r="B2" s="74"/>
      <c r="C2" s="73" t="s">
        <v>22</v>
      </c>
      <c r="D2" s="76"/>
      <c r="E2" s="78" t="s">
        <v>23</v>
      </c>
      <c r="F2" s="75"/>
      <c r="G2" s="78" t="s">
        <v>39</v>
      </c>
      <c r="H2" s="74"/>
      <c r="I2" s="75"/>
      <c r="J2" s="78" t="s">
        <v>202</v>
      </c>
      <c r="K2" s="74"/>
      <c r="L2" s="74"/>
      <c r="M2" s="74"/>
      <c r="N2" s="79"/>
    </row>
    <row r="3" spans="1:14">
      <c r="A3" s="73"/>
      <c r="B3" s="74"/>
      <c r="C3" s="77"/>
      <c r="D3" s="76"/>
      <c r="E3" s="78"/>
      <c r="F3" s="75"/>
      <c r="G3" s="74"/>
      <c r="H3" s="74"/>
      <c r="I3" s="75"/>
      <c r="J3" s="74"/>
      <c r="K3" s="74"/>
      <c r="L3" s="74"/>
      <c r="M3" s="74"/>
      <c r="N3" s="79"/>
    </row>
    <row r="4" spans="1:14">
      <c r="A4" s="73"/>
      <c r="B4" s="74"/>
      <c r="C4" s="73" t="s">
        <v>17</v>
      </c>
      <c r="D4" s="76"/>
      <c r="E4" s="78" t="s">
        <v>17</v>
      </c>
      <c r="F4" s="75"/>
      <c r="G4" s="74"/>
      <c r="H4" s="74"/>
      <c r="I4" s="75"/>
      <c r="J4" s="74"/>
      <c r="K4" s="74"/>
      <c r="L4" s="74"/>
      <c r="M4" s="74"/>
      <c r="N4" s="79"/>
    </row>
    <row r="5" spans="1:14">
      <c r="A5" s="73"/>
      <c r="B5" s="74"/>
      <c r="C5" s="73" t="s">
        <v>18</v>
      </c>
      <c r="D5" s="76"/>
      <c r="E5" s="78" t="s">
        <v>18</v>
      </c>
      <c r="F5" s="75"/>
      <c r="G5" s="74"/>
      <c r="H5" s="74"/>
      <c r="I5" s="75"/>
      <c r="J5" s="74"/>
      <c r="K5" s="74"/>
      <c r="L5" s="74"/>
      <c r="M5" s="74"/>
      <c r="N5" s="79"/>
    </row>
    <row r="6" spans="1:14" ht="15.75" thickBot="1">
      <c r="A6" s="80"/>
      <c r="B6" s="81"/>
      <c r="C6" s="80"/>
      <c r="D6" s="83"/>
      <c r="E6" s="84"/>
      <c r="F6" s="82"/>
      <c r="G6" s="74"/>
      <c r="H6" s="74"/>
      <c r="I6" s="75"/>
      <c r="J6" s="85"/>
      <c r="K6" s="85"/>
      <c r="L6" s="85"/>
      <c r="M6" s="85"/>
      <c r="N6" s="86"/>
    </row>
    <row r="7" spans="1:14">
      <c r="A7" s="61" t="s">
        <v>7</v>
      </c>
      <c r="B7" s="62"/>
      <c r="C7" s="61" t="s">
        <v>20</v>
      </c>
      <c r="D7" s="62"/>
      <c r="E7" s="61" t="s">
        <v>20</v>
      </c>
      <c r="F7" s="62"/>
      <c r="G7" s="61" t="s">
        <v>38</v>
      </c>
      <c r="H7" s="93"/>
      <c r="I7" s="93"/>
      <c r="J7" s="94" t="s">
        <v>47</v>
      </c>
      <c r="K7" s="96"/>
      <c r="L7" s="96"/>
      <c r="M7" s="96"/>
      <c r="N7" s="95"/>
    </row>
    <row r="8" spans="1:14">
      <c r="A8" s="89" t="s">
        <v>0</v>
      </c>
      <c r="B8" s="90">
        <v>0.08</v>
      </c>
      <c r="C8" s="89" t="s">
        <v>0</v>
      </c>
      <c r="D8" s="90">
        <v>0.08</v>
      </c>
      <c r="E8" s="89" t="s">
        <v>0</v>
      </c>
      <c r="F8" s="90">
        <v>0.08</v>
      </c>
      <c r="G8" s="91" t="s">
        <v>40</v>
      </c>
      <c r="H8" s="31">
        <v>-70000</v>
      </c>
      <c r="I8" s="25"/>
      <c r="J8" s="30" t="s">
        <v>40</v>
      </c>
      <c r="K8" s="25"/>
      <c r="L8" s="25"/>
      <c r="M8" s="100">
        <v>-120000</v>
      </c>
      <c r="N8" s="26"/>
    </row>
    <row r="9" spans="1:14">
      <c r="A9" s="30" t="s">
        <v>6</v>
      </c>
      <c r="B9" s="87">
        <v>-40000</v>
      </c>
      <c r="C9" s="30" t="s">
        <v>13</v>
      </c>
      <c r="D9" s="87">
        <v>12</v>
      </c>
      <c r="E9" s="30" t="s">
        <v>11</v>
      </c>
      <c r="F9" s="87">
        <v>12</v>
      </c>
      <c r="G9" s="91" t="s">
        <v>41</v>
      </c>
      <c r="H9" s="31">
        <v>12000</v>
      </c>
      <c r="I9" s="25"/>
      <c r="J9" s="30" t="s">
        <v>41</v>
      </c>
      <c r="K9" s="25"/>
      <c r="L9" s="25"/>
      <c r="M9" s="100">
        <v>39000</v>
      </c>
      <c r="N9" s="26"/>
    </row>
    <row r="10" spans="1:14">
      <c r="A10" s="30" t="s">
        <v>1</v>
      </c>
      <c r="B10" s="87">
        <v>8000</v>
      </c>
      <c r="C10" s="30" t="s">
        <v>12</v>
      </c>
      <c r="D10" s="87">
        <v>-1000</v>
      </c>
      <c r="E10" s="30" t="s">
        <v>12</v>
      </c>
      <c r="F10" s="87">
        <v>-1000</v>
      </c>
      <c r="G10" s="91" t="s">
        <v>42</v>
      </c>
      <c r="H10" s="31">
        <v>15000</v>
      </c>
      <c r="I10" s="25"/>
      <c r="J10" s="30" t="s">
        <v>42</v>
      </c>
      <c r="K10" s="25"/>
      <c r="L10" s="25"/>
      <c r="M10" s="100">
        <v>30000</v>
      </c>
      <c r="N10" s="26"/>
    </row>
    <row r="11" spans="1:14">
      <c r="A11" s="30" t="s">
        <v>2</v>
      </c>
      <c r="B11" s="87">
        <v>9200</v>
      </c>
      <c r="C11" s="30" t="s">
        <v>20</v>
      </c>
      <c r="D11" s="91">
        <v>0</v>
      </c>
      <c r="E11" s="30" t="s">
        <v>20</v>
      </c>
      <c r="F11" s="91">
        <v>0</v>
      </c>
      <c r="G11" s="91" t="s">
        <v>43</v>
      </c>
      <c r="H11" s="31">
        <v>18000</v>
      </c>
      <c r="I11" s="25"/>
      <c r="J11" s="30" t="s">
        <v>43</v>
      </c>
      <c r="K11" s="25"/>
      <c r="L11" s="25"/>
      <c r="M11" s="100">
        <v>21000</v>
      </c>
      <c r="N11" s="26"/>
    </row>
    <row r="12" spans="1:14">
      <c r="A12" s="30" t="s">
        <v>3</v>
      </c>
      <c r="B12" s="87">
        <v>10000</v>
      </c>
      <c r="C12" s="124" t="s">
        <v>16</v>
      </c>
      <c r="D12" s="125">
        <f>+FV(D8/12,D9,D10,,0)</f>
        <v>12449.926021126499</v>
      </c>
      <c r="E12" s="124" t="s">
        <v>14</v>
      </c>
      <c r="F12" s="125">
        <f>PV(F8/12,12*F9,F10,,F11)</f>
        <v>92382.799517717751</v>
      </c>
      <c r="G12" s="91" t="s">
        <v>44</v>
      </c>
      <c r="H12" s="31">
        <v>21000</v>
      </c>
      <c r="I12" s="25"/>
      <c r="J12" s="30" t="s">
        <v>44</v>
      </c>
      <c r="K12" s="25"/>
      <c r="L12" s="25"/>
      <c r="M12" s="100">
        <v>37000</v>
      </c>
      <c r="N12" s="26"/>
    </row>
    <row r="13" spans="1:14">
      <c r="A13" s="30" t="s">
        <v>4</v>
      </c>
      <c r="B13" s="87">
        <v>12000</v>
      </c>
      <c r="C13" s="30"/>
      <c r="D13" s="26"/>
      <c r="E13" s="30"/>
      <c r="F13" s="26"/>
      <c r="G13" s="88" t="s">
        <v>45</v>
      </c>
      <c r="H13" s="99">
        <v>26000</v>
      </c>
      <c r="I13" s="27"/>
      <c r="J13" s="30" t="s">
        <v>45</v>
      </c>
      <c r="K13" s="25"/>
      <c r="L13" s="25"/>
      <c r="M13" s="100">
        <v>46000</v>
      </c>
      <c r="N13" s="26"/>
    </row>
    <row r="14" spans="1:14">
      <c r="A14" s="30" t="s">
        <v>5</v>
      </c>
      <c r="B14" s="87">
        <v>14500</v>
      </c>
      <c r="C14" s="30"/>
      <c r="D14" s="35"/>
      <c r="E14" s="30"/>
      <c r="F14" s="35"/>
      <c r="G14" s="126" t="s">
        <v>46</v>
      </c>
      <c r="H14" s="127">
        <f>IRR(H8:H12)</f>
        <v>-2.1244848273020495E-2</v>
      </c>
      <c r="I14" s="128"/>
      <c r="J14" s="30" t="s">
        <v>54</v>
      </c>
      <c r="K14" s="25"/>
      <c r="L14" s="25"/>
      <c r="M14" s="101">
        <v>0.1</v>
      </c>
      <c r="N14" s="26"/>
    </row>
    <row r="15" spans="1:14">
      <c r="A15" s="120" t="s">
        <v>15</v>
      </c>
      <c r="B15" s="121">
        <f>NPV(B8,B10:B14)+B9</f>
        <v>1922.0615549323702</v>
      </c>
      <c r="C15" s="21"/>
      <c r="D15" s="45"/>
      <c r="E15" s="22"/>
      <c r="F15" s="23"/>
      <c r="G15" s="129" t="s">
        <v>46</v>
      </c>
      <c r="H15" s="130">
        <f>IRR(H8:H14)</f>
        <v>8.6630885599349589E-2</v>
      </c>
      <c r="I15" s="131"/>
      <c r="J15" s="30" t="s">
        <v>55</v>
      </c>
      <c r="K15" s="25"/>
      <c r="L15" s="25"/>
      <c r="M15" s="101">
        <v>0.12</v>
      </c>
      <c r="N15" s="26"/>
    </row>
    <row r="16" spans="1:14">
      <c r="A16" s="122"/>
      <c r="B16" s="123"/>
      <c r="C16" s="61" t="s">
        <v>19</v>
      </c>
      <c r="D16" s="62"/>
      <c r="E16" s="61" t="s">
        <v>19</v>
      </c>
      <c r="F16" s="62"/>
      <c r="G16" s="132" t="s">
        <v>46</v>
      </c>
      <c r="H16" s="133">
        <f>+IRR(H8:H13,-10%)</f>
        <v>8.663094803652914E-2</v>
      </c>
      <c r="I16" s="134"/>
      <c r="J16" s="120" t="s">
        <v>56</v>
      </c>
      <c r="K16" s="135"/>
      <c r="L16" s="135"/>
      <c r="M16" s="136">
        <f>MIRR(M8:M13,M14,M15)</f>
        <v>0.12609413036590511</v>
      </c>
      <c r="N16" s="137"/>
    </row>
    <row r="17" spans="1:14">
      <c r="A17" s="24"/>
      <c r="B17" s="32"/>
      <c r="C17" s="89" t="s">
        <v>0</v>
      </c>
      <c r="D17" s="90">
        <v>0.08</v>
      </c>
      <c r="E17" s="89" t="s">
        <v>0</v>
      </c>
      <c r="F17" s="90">
        <v>0.08</v>
      </c>
      <c r="G17" s="29"/>
      <c r="H17" s="25"/>
      <c r="I17" s="25"/>
      <c r="J17" s="138" t="s">
        <v>57</v>
      </c>
      <c r="K17" s="139"/>
      <c r="L17" s="139"/>
      <c r="M17" s="140">
        <f>MIRR(M8:M11,M15,M16)</f>
        <v>-4.5852984445671652E-2</v>
      </c>
      <c r="N17" s="141"/>
    </row>
    <row r="18" spans="1:14">
      <c r="A18" s="30"/>
      <c r="B18" s="25"/>
      <c r="C18" s="30" t="s">
        <v>13</v>
      </c>
      <c r="D18" s="87">
        <v>12</v>
      </c>
      <c r="E18" s="30" t="s">
        <v>13</v>
      </c>
      <c r="F18" s="87">
        <v>12</v>
      </c>
      <c r="G18" s="30"/>
      <c r="H18" s="25"/>
      <c r="I18" s="25"/>
      <c r="J18" s="142" t="s">
        <v>58</v>
      </c>
      <c r="K18" s="143"/>
      <c r="L18" s="143"/>
      <c r="M18" s="144">
        <f>MIRR(M8:M13,M14,14%)</f>
        <v>0.13475911082831482</v>
      </c>
      <c r="N18" s="145"/>
    </row>
    <row r="19" spans="1:14">
      <c r="A19" s="30"/>
      <c r="B19" s="25"/>
      <c r="C19" s="30" t="s">
        <v>12</v>
      </c>
      <c r="D19" s="87">
        <v>-1000</v>
      </c>
      <c r="E19" s="30" t="s">
        <v>12</v>
      </c>
      <c r="F19" s="87">
        <v>-1000</v>
      </c>
      <c r="G19" s="30"/>
      <c r="H19" s="25"/>
      <c r="I19" s="25"/>
      <c r="J19" s="30"/>
      <c r="K19" s="25"/>
      <c r="L19" s="22"/>
      <c r="M19" s="25"/>
      <c r="N19" s="26"/>
    </row>
    <row r="20" spans="1:14">
      <c r="A20" s="30"/>
      <c r="B20" s="25"/>
      <c r="C20" s="36" t="s">
        <v>19</v>
      </c>
      <c r="D20" s="91">
        <v>1</v>
      </c>
      <c r="E20" s="36" t="s">
        <v>19</v>
      </c>
      <c r="F20" s="91">
        <v>1</v>
      </c>
      <c r="G20" s="30"/>
      <c r="H20" s="25"/>
      <c r="I20" s="25"/>
      <c r="J20" s="30"/>
      <c r="K20" s="25"/>
      <c r="L20" s="25"/>
      <c r="M20" s="25"/>
      <c r="N20" s="26"/>
    </row>
    <row r="21" spans="1:14">
      <c r="A21" s="30"/>
      <c r="B21" s="25"/>
      <c r="C21" s="124" t="s">
        <v>16</v>
      </c>
      <c r="D21" s="125">
        <f>FV(D17/12,D18,D19,,D20)</f>
        <v>12532.925527934009</v>
      </c>
      <c r="E21" s="124" t="s">
        <v>14</v>
      </c>
      <c r="F21" s="125">
        <f>PV(F17/12,12*F18,F19,,F20)</f>
        <v>92998.684847835873</v>
      </c>
      <c r="G21" s="25"/>
      <c r="H21" s="25"/>
      <c r="I21" s="40"/>
      <c r="J21" s="43"/>
      <c r="K21" s="25"/>
      <c r="L21" s="25"/>
      <c r="M21" s="25"/>
      <c r="N21" s="26"/>
    </row>
    <row r="22" spans="1:14">
      <c r="A22" s="30"/>
      <c r="B22" s="25"/>
      <c r="C22" s="34"/>
      <c r="D22" s="28"/>
      <c r="E22" s="34"/>
      <c r="F22" s="28"/>
      <c r="G22" s="25"/>
      <c r="H22" s="25"/>
      <c r="I22" s="40"/>
      <c r="J22" s="25"/>
      <c r="K22" s="25"/>
      <c r="L22" s="25"/>
      <c r="M22" s="25"/>
      <c r="N22" s="26"/>
    </row>
    <row r="23" spans="1:14">
      <c r="A23" s="30"/>
      <c r="B23" s="25"/>
      <c r="C23" s="61" t="s">
        <v>21</v>
      </c>
      <c r="D23" s="62"/>
      <c r="E23" s="61" t="s">
        <v>21</v>
      </c>
      <c r="F23" s="62"/>
      <c r="G23" s="25"/>
      <c r="H23" s="25"/>
      <c r="I23" s="40"/>
      <c r="J23" s="25"/>
      <c r="K23" s="25"/>
      <c r="L23" s="25"/>
      <c r="M23" s="25"/>
      <c r="N23" s="26"/>
    </row>
    <row r="24" spans="1:14">
      <c r="A24" s="30"/>
      <c r="B24" s="25"/>
      <c r="C24" s="89" t="s">
        <v>0</v>
      </c>
      <c r="D24" s="90">
        <v>0.08</v>
      </c>
      <c r="E24" s="89" t="s">
        <v>0</v>
      </c>
      <c r="F24" s="90">
        <v>0.08</v>
      </c>
      <c r="G24" s="25"/>
      <c r="H24" s="25"/>
      <c r="I24" s="40"/>
      <c r="J24" s="25"/>
      <c r="K24" s="25"/>
      <c r="L24" s="25"/>
      <c r="M24" s="25"/>
      <c r="N24" s="26"/>
    </row>
    <row r="25" spans="1:14">
      <c r="A25" s="30"/>
      <c r="B25" s="25"/>
      <c r="C25" s="30" t="s">
        <v>13</v>
      </c>
      <c r="D25" s="87">
        <v>12</v>
      </c>
      <c r="E25" s="30" t="s">
        <v>13</v>
      </c>
      <c r="F25" s="87">
        <v>24</v>
      </c>
      <c r="G25" s="25"/>
      <c r="H25" s="25"/>
      <c r="I25" s="40"/>
      <c r="J25" s="25"/>
      <c r="K25" s="25"/>
      <c r="L25" s="25"/>
      <c r="M25" s="25"/>
      <c r="N25" s="26"/>
    </row>
    <row r="26" spans="1:14">
      <c r="A26" s="30"/>
      <c r="B26" s="25"/>
      <c r="C26" s="30" t="s">
        <v>12</v>
      </c>
      <c r="D26" s="87">
        <v>-1000</v>
      </c>
      <c r="E26" s="30" t="s">
        <v>12</v>
      </c>
      <c r="F26" s="87">
        <v>-1000</v>
      </c>
      <c r="G26" s="25"/>
      <c r="H26" s="25"/>
      <c r="I26" s="40"/>
      <c r="J26" s="25"/>
      <c r="K26" s="25"/>
      <c r="L26" s="25"/>
      <c r="M26" s="25"/>
      <c r="N26" s="26"/>
    </row>
    <row r="27" spans="1:14">
      <c r="A27" s="30"/>
      <c r="B27" s="25"/>
      <c r="C27" s="30" t="s">
        <v>9</v>
      </c>
      <c r="D27" s="92">
        <f>+F35</f>
        <v>57414.75229515721</v>
      </c>
      <c r="E27" s="30" t="s">
        <v>24</v>
      </c>
      <c r="F27" s="92">
        <f>+D29</f>
        <v>-49647.222891196601</v>
      </c>
      <c r="G27" s="25"/>
      <c r="H27" s="25"/>
      <c r="I27" s="40"/>
      <c r="J27" s="25"/>
      <c r="K27" s="25"/>
      <c r="L27" s="25"/>
      <c r="M27" s="25"/>
      <c r="N27" s="26"/>
    </row>
    <row r="28" spans="1:14">
      <c r="A28" s="30"/>
      <c r="B28" s="25"/>
      <c r="C28" s="36" t="s">
        <v>19</v>
      </c>
      <c r="D28" s="91">
        <v>1</v>
      </c>
      <c r="E28" s="36" t="s">
        <v>19</v>
      </c>
      <c r="F28" s="91">
        <v>1</v>
      </c>
      <c r="G28" s="25"/>
      <c r="H28" s="25"/>
      <c r="I28" s="40"/>
      <c r="J28" s="25"/>
      <c r="K28" s="25"/>
      <c r="L28" s="25"/>
      <c r="M28" s="25"/>
      <c r="N28" s="26"/>
    </row>
    <row r="29" spans="1:14">
      <c r="A29" s="30"/>
      <c r="B29" s="25"/>
      <c r="C29" s="124" t="s">
        <v>16</v>
      </c>
      <c r="D29" s="125">
        <f>FV(D24/12,D25,D26,D27,D28)</f>
        <v>-49647.222891196601</v>
      </c>
      <c r="E29" s="124" t="s">
        <v>14</v>
      </c>
      <c r="F29" s="125">
        <f>PV(F24,F25,F26,F27,F28)</f>
        <v>19200.39309539205</v>
      </c>
      <c r="G29" s="25"/>
      <c r="H29" s="25"/>
      <c r="I29" s="40"/>
      <c r="J29" s="25"/>
      <c r="K29" s="25"/>
      <c r="L29" s="25"/>
      <c r="M29" s="25"/>
      <c r="N29" s="26"/>
    </row>
    <row r="30" spans="1:14">
      <c r="A30" s="30"/>
      <c r="B30" s="25"/>
      <c r="C30" s="36"/>
      <c r="D30" s="26"/>
      <c r="E30" s="61" t="s">
        <v>10</v>
      </c>
      <c r="F30" s="62"/>
      <c r="G30" s="25"/>
      <c r="H30" s="25"/>
      <c r="I30" s="40"/>
      <c r="J30" s="25"/>
      <c r="K30" s="25"/>
      <c r="L30" s="25"/>
      <c r="M30" s="25"/>
      <c r="N30" s="26"/>
    </row>
    <row r="31" spans="1:14">
      <c r="A31" s="30"/>
      <c r="B31" s="25"/>
      <c r="C31" s="30"/>
      <c r="D31" s="26"/>
      <c r="E31" s="89" t="s">
        <v>0</v>
      </c>
      <c r="F31" s="90">
        <v>0.08</v>
      </c>
      <c r="G31" s="25"/>
      <c r="H31" s="25"/>
      <c r="I31" s="40"/>
      <c r="J31" s="25"/>
      <c r="K31" s="25"/>
      <c r="L31" s="25"/>
      <c r="M31" s="25"/>
      <c r="N31" s="26"/>
    </row>
    <row r="32" spans="1:14">
      <c r="A32" s="30"/>
      <c r="B32" s="25"/>
      <c r="C32" s="30"/>
      <c r="D32" s="37"/>
      <c r="E32" s="29" t="s">
        <v>13</v>
      </c>
      <c r="F32" s="97">
        <v>6</v>
      </c>
      <c r="G32" s="25"/>
      <c r="H32" s="25"/>
      <c r="I32" s="40"/>
      <c r="J32" s="25"/>
      <c r="K32" s="25"/>
      <c r="L32" s="25"/>
      <c r="M32" s="25"/>
      <c r="N32" s="26"/>
    </row>
    <row r="33" spans="1:14">
      <c r="A33" s="30"/>
      <c r="B33" s="25"/>
      <c r="C33" s="30"/>
      <c r="D33" s="26"/>
      <c r="E33" s="30" t="s">
        <v>12</v>
      </c>
      <c r="F33" s="87">
        <v>-1000</v>
      </c>
      <c r="G33" s="25"/>
      <c r="H33" s="25"/>
      <c r="I33" s="40"/>
      <c r="J33" s="25"/>
      <c r="K33" s="25"/>
      <c r="L33" s="25"/>
      <c r="M33" s="25"/>
      <c r="N33" s="26"/>
    </row>
    <row r="34" spans="1:14">
      <c r="A34" s="30"/>
      <c r="B34" s="25"/>
      <c r="C34" s="30"/>
      <c r="D34" s="26"/>
      <c r="E34" s="30" t="s">
        <v>19</v>
      </c>
      <c r="F34" s="98">
        <v>1</v>
      </c>
      <c r="G34" s="25"/>
      <c r="H34" s="25"/>
      <c r="I34" s="40"/>
      <c r="J34" s="25"/>
      <c r="K34" s="25"/>
      <c r="L34" s="25"/>
      <c r="M34" s="25"/>
      <c r="N34" s="26"/>
    </row>
    <row r="35" spans="1:14" ht="15.75" thickBot="1">
      <c r="A35" s="34"/>
      <c r="B35" s="27"/>
      <c r="C35" s="34"/>
      <c r="D35" s="28"/>
      <c r="E35" s="124" t="s">
        <v>14</v>
      </c>
      <c r="F35" s="125">
        <f>PV(F31/12,12*F32,F33,,F34)</f>
        <v>57414.75229515721</v>
      </c>
      <c r="G35" s="41"/>
      <c r="H35" s="41"/>
      <c r="I35" s="42"/>
      <c r="J35" s="27"/>
      <c r="K35" s="27"/>
      <c r="L35" s="27"/>
      <c r="M35" s="27"/>
      <c r="N35" s="28"/>
    </row>
    <row r="37" spans="1:14" ht="47.25" thickBot="1">
      <c r="A37" s="63" t="s">
        <v>27</v>
      </c>
      <c r="B37" s="63"/>
    </row>
    <row r="38" spans="1:14" ht="16.5" customHeight="1">
      <c r="A38" s="49" t="s">
        <v>28</v>
      </c>
      <c r="B38" s="50"/>
      <c r="C38" s="50"/>
      <c r="D38" s="51"/>
    </row>
    <row r="39" spans="1:14" ht="16.5" customHeight="1">
      <c r="A39" s="52"/>
      <c r="B39" s="46"/>
      <c r="C39" s="46"/>
      <c r="D39" s="53"/>
    </row>
    <row r="40" spans="1:14" ht="16.5" customHeight="1">
      <c r="A40" s="52"/>
      <c r="B40" s="46"/>
      <c r="C40" s="46"/>
      <c r="D40" s="53"/>
    </row>
    <row r="41" spans="1:14" ht="16.5">
      <c r="A41" s="54" t="s">
        <v>26</v>
      </c>
      <c r="B41" s="47"/>
      <c r="C41" s="47"/>
      <c r="D41" s="40"/>
    </row>
    <row r="42" spans="1:14" ht="16.5" customHeight="1">
      <c r="A42" s="55"/>
      <c r="B42" s="48"/>
      <c r="C42" s="48"/>
      <c r="D42" s="56"/>
    </row>
    <row r="43" spans="1:14" ht="15" customHeight="1">
      <c r="A43" s="55"/>
      <c r="B43" s="48"/>
      <c r="C43" s="48"/>
      <c r="D43" s="56"/>
    </row>
    <row r="44" spans="1:14" ht="15" customHeight="1">
      <c r="A44" s="55"/>
      <c r="B44" s="48"/>
      <c r="C44" s="48"/>
      <c r="D44" s="56"/>
    </row>
    <row r="45" spans="1:14" ht="11.25" customHeight="1">
      <c r="A45" s="55"/>
      <c r="B45" s="48"/>
      <c r="C45" s="48"/>
      <c r="D45" s="56"/>
    </row>
    <row r="46" spans="1:14" ht="15" customHeight="1">
      <c r="A46" s="52" t="s">
        <v>29</v>
      </c>
      <c r="B46" s="46"/>
      <c r="C46" s="46"/>
      <c r="D46" s="53"/>
    </row>
    <row r="47" spans="1:14" ht="15" customHeight="1">
      <c r="A47" s="52"/>
      <c r="B47" s="46"/>
      <c r="C47" s="46"/>
      <c r="D47" s="53"/>
    </row>
    <row r="48" spans="1:14" ht="15" customHeight="1">
      <c r="A48" s="52"/>
      <c r="B48" s="46"/>
      <c r="C48" s="46"/>
      <c r="D48" s="53"/>
    </row>
    <row r="49" spans="1:11" ht="15" customHeight="1">
      <c r="A49" s="52" t="s">
        <v>30</v>
      </c>
      <c r="B49" s="46"/>
      <c r="C49" s="46"/>
      <c r="D49" s="53"/>
    </row>
    <row r="50" spans="1:11">
      <c r="A50" s="52"/>
      <c r="B50" s="46"/>
      <c r="C50" s="46"/>
      <c r="D50" s="53"/>
    </row>
    <row r="51" spans="1:11">
      <c r="A51" s="52"/>
      <c r="B51" s="46"/>
      <c r="C51" s="46"/>
      <c r="D51" s="53"/>
    </row>
    <row r="52" spans="1:11">
      <c r="A52" s="43"/>
      <c r="B52" s="25"/>
      <c r="C52" s="25"/>
      <c r="D52" s="40"/>
    </row>
    <row r="53" spans="1:11">
      <c r="A53" s="43"/>
      <c r="B53" s="25"/>
      <c r="C53" s="25"/>
      <c r="D53" s="40"/>
    </row>
    <row r="54" spans="1:11">
      <c r="A54" s="43"/>
      <c r="B54" s="25"/>
      <c r="C54" s="25"/>
      <c r="D54" s="40"/>
    </row>
    <row r="55" spans="1:11">
      <c r="A55" s="43"/>
      <c r="B55" s="25"/>
      <c r="C55" s="25"/>
      <c r="D55" s="40"/>
    </row>
    <row r="56" spans="1:11" ht="15.75" thickBot="1">
      <c r="A56" s="44"/>
      <c r="B56" s="41"/>
      <c r="C56" s="41"/>
      <c r="D56" s="42"/>
    </row>
    <row r="58" spans="1:11" ht="47.25" thickBot="1">
      <c r="A58" s="63" t="s">
        <v>52</v>
      </c>
      <c r="B58" s="63"/>
    </row>
    <row r="59" spans="1:11" ht="26.25">
      <c r="A59" s="105" t="s">
        <v>205</v>
      </c>
      <c r="B59" s="106"/>
      <c r="C59" s="106"/>
      <c r="D59" s="106"/>
      <c r="E59" s="106"/>
      <c r="F59" s="106"/>
      <c r="G59" s="106"/>
      <c r="H59" s="106"/>
      <c r="I59" s="106"/>
      <c r="J59" s="106"/>
      <c r="K59" s="107"/>
    </row>
    <row r="60" spans="1:11">
      <c r="A60" s="57"/>
      <c r="B60" s="25"/>
      <c r="C60" s="25"/>
      <c r="D60" s="25"/>
      <c r="E60" s="25"/>
      <c r="F60" s="25"/>
      <c r="G60" s="25"/>
      <c r="H60" s="25"/>
      <c r="I60" s="25"/>
      <c r="J60" s="25"/>
      <c r="K60" s="40"/>
    </row>
    <row r="61" spans="1:11" ht="16.5">
      <c r="A61" s="111" t="s">
        <v>31</v>
      </c>
      <c r="B61" s="33"/>
      <c r="C61" s="33"/>
      <c r="D61" s="33"/>
      <c r="E61" s="33"/>
      <c r="F61" s="25"/>
      <c r="G61" s="25"/>
      <c r="H61" s="25"/>
      <c r="I61" s="25"/>
      <c r="J61" s="25"/>
      <c r="K61" s="40"/>
    </row>
    <row r="62" spans="1:11" ht="16.5">
      <c r="A62" s="111" t="s">
        <v>32</v>
      </c>
      <c r="B62" s="33"/>
      <c r="C62" s="33"/>
      <c r="D62" s="33"/>
      <c r="E62" s="33"/>
      <c r="F62" s="25"/>
      <c r="G62" s="25"/>
      <c r="H62" s="25"/>
      <c r="I62" s="25"/>
      <c r="J62" s="25"/>
      <c r="K62" s="40"/>
    </row>
    <row r="63" spans="1:11" ht="16.5">
      <c r="A63" s="111" t="s">
        <v>33</v>
      </c>
      <c r="B63" s="33"/>
      <c r="C63" s="33"/>
      <c r="D63" s="33"/>
      <c r="E63" s="33"/>
      <c r="F63" s="25"/>
      <c r="G63" s="25"/>
      <c r="H63" s="25"/>
      <c r="I63" s="25"/>
      <c r="J63" s="25"/>
      <c r="K63" s="40"/>
    </row>
    <row r="64" spans="1:11" ht="15.75" thickBot="1">
      <c r="A64" s="110"/>
      <c r="B64" s="33"/>
      <c r="C64" s="33"/>
      <c r="D64" s="33"/>
      <c r="E64" s="33"/>
      <c r="F64" s="25"/>
      <c r="G64" s="25"/>
      <c r="H64" s="25"/>
      <c r="I64" s="25"/>
      <c r="J64" s="25"/>
      <c r="K64" s="40"/>
    </row>
    <row r="65" spans="1:22" ht="26.25">
      <c r="A65" s="105" t="s">
        <v>206</v>
      </c>
      <c r="B65" s="106"/>
      <c r="C65" s="106"/>
      <c r="D65" s="106"/>
      <c r="E65" s="106"/>
      <c r="F65" s="106"/>
      <c r="G65" s="106"/>
      <c r="H65" s="106"/>
      <c r="I65" s="106"/>
      <c r="J65" s="106"/>
      <c r="K65" s="107"/>
    </row>
    <row r="66" spans="1:22">
      <c r="A66" s="57"/>
      <c r="B66" s="25"/>
      <c r="C66" s="25"/>
      <c r="D66" s="25"/>
      <c r="E66" s="25"/>
      <c r="F66" s="25"/>
      <c r="G66" s="25"/>
      <c r="H66" s="25"/>
      <c r="I66" s="25"/>
      <c r="J66" s="25"/>
      <c r="K66" s="40"/>
    </row>
    <row r="67" spans="1:22" ht="16.5">
      <c r="A67" s="111" t="s">
        <v>34</v>
      </c>
      <c r="B67" s="33"/>
      <c r="C67" s="33"/>
      <c r="D67" s="33"/>
      <c r="E67" s="33"/>
      <c r="F67" s="33"/>
      <c r="G67" s="33"/>
      <c r="H67" s="33"/>
      <c r="I67" s="33"/>
      <c r="J67" s="33"/>
      <c r="K67" s="112"/>
    </row>
    <row r="68" spans="1:22" ht="16.5">
      <c r="A68" s="111" t="s">
        <v>35</v>
      </c>
      <c r="B68" s="33"/>
      <c r="C68" s="33"/>
      <c r="D68" s="33"/>
      <c r="E68" s="33"/>
      <c r="F68" s="33"/>
      <c r="G68" s="33"/>
      <c r="H68" s="33"/>
      <c r="I68" s="33"/>
      <c r="J68" s="33"/>
      <c r="K68" s="112"/>
    </row>
    <row r="69" spans="1:22" ht="16.5">
      <c r="A69" s="111" t="s">
        <v>36</v>
      </c>
      <c r="B69" s="33"/>
      <c r="C69" s="33"/>
      <c r="D69" s="33"/>
      <c r="E69" s="33"/>
      <c r="F69" s="33"/>
      <c r="G69" s="33"/>
      <c r="H69" s="33"/>
      <c r="I69" s="33"/>
      <c r="J69" s="33"/>
      <c r="K69" s="112"/>
    </row>
    <row r="70" spans="1:22" ht="15.75" thickBot="1">
      <c r="A70" s="113"/>
      <c r="B70" s="114"/>
      <c r="C70" s="114"/>
      <c r="D70" s="114"/>
      <c r="E70" s="114"/>
      <c r="F70" s="114"/>
      <c r="G70" s="114"/>
      <c r="H70" s="114"/>
      <c r="I70" s="114"/>
      <c r="J70" s="114"/>
      <c r="K70" s="115"/>
    </row>
    <row r="71" spans="1:22">
      <c r="A71" s="1"/>
    </row>
    <row r="72" spans="1:22" ht="15.75" thickBot="1">
      <c r="A72" s="2"/>
    </row>
    <row r="73" spans="1:22" ht="26.25">
      <c r="A73" s="105" t="s">
        <v>37</v>
      </c>
      <c r="B73" s="106"/>
      <c r="C73" s="106"/>
      <c r="D73" s="106"/>
      <c r="E73" s="106"/>
      <c r="F73" s="106"/>
      <c r="G73" s="106"/>
      <c r="H73" s="38"/>
      <c r="I73" s="38"/>
      <c r="J73" s="38"/>
      <c r="K73" s="38"/>
      <c r="L73" s="38"/>
      <c r="M73" s="38"/>
      <c r="N73" s="38"/>
      <c r="O73" s="38"/>
      <c r="P73" s="38"/>
      <c r="Q73" s="38"/>
      <c r="R73" s="38"/>
      <c r="S73" s="38"/>
      <c r="T73" s="38"/>
      <c r="U73" s="39"/>
      <c r="V73" s="102"/>
    </row>
    <row r="74" spans="1:22">
      <c r="A74" s="58"/>
      <c r="B74" s="25"/>
      <c r="C74" s="25"/>
      <c r="D74" s="25"/>
      <c r="E74" s="25"/>
      <c r="F74" s="25"/>
      <c r="G74" s="25"/>
      <c r="H74" s="25"/>
      <c r="I74" s="25"/>
      <c r="J74" s="25"/>
      <c r="K74" s="25"/>
      <c r="L74" s="25"/>
      <c r="M74" s="25"/>
      <c r="N74" s="25"/>
      <c r="O74" s="25"/>
      <c r="P74" s="25"/>
      <c r="Q74" s="25"/>
      <c r="R74" s="25"/>
      <c r="S74" s="25"/>
      <c r="T74" s="25"/>
      <c r="U74" s="25"/>
      <c r="V74" s="40"/>
    </row>
    <row r="75" spans="1:22" ht="26.25">
      <c r="A75" s="108" t="s">
        <v>207</v>
      </c>
      <c r="B75" s="60"/>
      <c r="C75" s="60"/>
      <c r="D75" s="60"/>
      <c r="E75" s="33"/>
      <c r="F75" s="33"/>
      <c r="G75" s="33"/>
      <c r="H75" s="25"/>
      <c r="I75" s="25"/>
      <c r="J75" s="25"/>
      <c r="K75" s="25"/>
      <c r="L75" s="25"/>
      <c r="M75" s="25"/>
      <c r="N75" s="25"/>
      <c r="O75" s="25"/>
      <c r="P75" s="25"/>
      <c r="Q75" s="25"/>
      <c r="R75" s="25"/>
      <c r="S75" s="25"/>
      <c r="T75" s="25"/>
      <c r="U75" s="25"/>
      <c r="V75" s="40"/>
    </row>
    <row r="76" spans="1:22" ht="15.75" thickBot="1">
      <c r="A76" s="59"/>
      <c r="B76" s="41"/>
      <c r="C76" s="41"/>
      <c r="D76" s="41"/>
      <c r="E76" s="41"/>
      <c r="F76" s="41"/>
      <c r="G76" s="41"/>
      <c r="H76" s="41"/>
      <c r="I76" s="41"/>
      <c r="J76" s="41"/>
      <c r="K76" s="41"/>
      <c r="L76" s="41"/>
      <c r="M76" s="41"/>
      <c r="N76" s="41"/>
      <c r="O76" s="41"/>
      <c r="P76" s="41"/>
      <c r="Q76" s="41"/>
      <c r="R76" s="41"/>
      <c r="S76" s="41"/>
      <c r="T76" s="41"/>
      <c r="U76" s="41"/>
      <c r="V76" s="42"/>
    </row>
    <row r="77" spans="1:22">
      <c r="A77" s="1"/>
    </row>
    <row r="79" spans="1:22" ht="47.25" thickBot="1">
      <c r="A79" s="103" t="s">
        <v>53</v>
      </c>
      <c r="B79" s="103"/>
      <c r="C79" s="104"/>
    </row>
    <row r="80" spans="1:22" ht="26.25">
      <c r="A80" s="105" t="s">
        <v>208</v>
      </c>
      <c r="B80" s="106"/>
      <c r="C80" s="106"/>
      <c r="D80" s="106"/>
      <c r="E80" s="106"/>
      <c r="F80" s="106"/>
      <c r="G80" s="106"/>
      <c r="H80" s="106"/>
      <c r="I80" s="106"/>
      <c r="J80" s="106"/>
      <c r="K80" s="106"/>
      <c r="L80" s="106"/>
      <c r="M80" s="106"/>
      <c r="N80" s="106"/>
      <c r="O80" s="107"/>
    </row>
    <row r="81" spans="1:15">
      <c r="A81" s="116"/>
      <c r="B81" s="33"/>
      <c r="C81" s="33"/>
      <c r="D81" s="33"/>
      <c r="E81" s="33"/>
      <c r="F81" s="33"/>
      <c r="G81" s="25"/>
      <c r="H81" s="25"/>
      <c r="I81" s="25"/>
      <c r="J81" s="25"/>
      <c r="K81" s="25"/>
      <c r="L81" s="25"/>
      <c r="M81" s="25"/>
      <c r="N81" s="25"/>
      <c r="O81" s="40"/>
    </row>
    <row r="82" spans="1:15" ht="16.5">
      <c r="A82" s="111" t="s">
        <v>48</v>
      </c>
      <c r="B82" s="33"/>
      <c r="C82" s="33"/>
      <c r="D82" s="33"/>
      <c r="E82" s="33"/>
      <c r="F82" s="33"/>
      <c r="G82" s="25"/>
      <c r="H82" s="25"/>
      <c r="I82" s="25"/>
      <c r="J82" s="25"/>
      <c r="K82" s="25"/>
      <c r="L82" s="25"/>
      <c r="M82" s="25"/>
      <c r="N82" s="25"/>
      <c r="O82" s="40"/>
    </row>
    <row r="83" spans="1:15" ht="16.5">
      <c r="A83" s="111" t="s">
        <v>49</v>
      </c>
      <c r="B83" s="33"/>
      <c r="C83" s="33"/>
      <c r="D83" s="33"/>
      <c r="E83" s="33"/>
      <c r="F83" s="33"/>
      <c r="G83" s="25"/>
      <c r="H83" s="25"/>
      <c r="I83" s="25"/>
      <c r="J83" s="25"/>
      <c r="K83" s="25"/>
      <c r="L83" s="25"/>
      <c r="M83" s="25"/>
      <c r="N83" s="25"/>
      <c r="O83" s="40"/>
    </row>
    <row r="84" spans="1:15">
      <c r="A84" s="110"/>
      <c r="B84" s="33"/>
      <c r="C84" s="33"/>
      <c r="D84" s="33"/>
      <c r="E84" s="33"/>
      <c r="F84" s="33"/>
      <c r="G84" s="25"/>
      <c r="H84" s="25"/>
      <c r="I84" s="25"/>
      <c r="J84" s="25"/>
      <c r="K84" s="25"/>
      <c r="L84" s="25"/>
      <c r="M84" s="25"/>
      <c r="N84" s="25"/>
      <c r="O84" s="40"/>
    </row>
    <row r="85" spans="1:15" ht="26.25">
      <c r="A85" s="109" t="s">
        <v>203</v>
      </c>
      <c r="B85" s="60"/>
      <c r="C85" s="60"/>
      <c r="D85" s="33"/>
      <c r="E85" s="33"/>
      <c r="F85" s="25"/>
      <c r="G85" s="25"/>
      <c r="H85" s="25"/>
      <c r="I85" s="25"/>
      <c r="J85" s="25"/>
      <c r="K85" s="25"/>
      <c r="L85" s="25"/>
      <c r="M85" s="25"/>
      <c r="N85" s="25"/>
      <c r="O85" s="40"/>
    </row>
    <row r="86" spans="1:15">
      <c r="A86" s="110"/>
      <c r="B86" s="33"/>
      <c r="C86" s="33"/>
      <c r="D86" s="33"/>
      <c r="E86" s="33"/>
      <c r="F86" s="25"/>
      <c r="G86" s="25"/>
      <c r="H86" s="25"/>
      <c r="I86" s="25"/>
      <c r="J86" s="25"/>
      <c r="K86" s="25"/>
      <c r="L86" s="25"/>
      <c r="M86" s="25"/>
      <c r="N86" s="25"/>
      <c r="O86" s="40"/>
    </row>
    <row r="87" spans="1:15" ht="26.25">
      <c r="A87" s="109" t="s">
        <v>204</v>
      </c>
      <c r="B87" s="60"/>
      <c r="C87" s="60"/>
      <c r="D87" s="60"/>
      <c r="E87" s="33"/>
      <c r="F87" s="25"/>
      <c r="G87" s="25"/>
      <c r="H87" s="25"/>
      <c r="I87" s="25"/>
      <c r="J87" s="25"/>
      <c r="K87" s="25"/>
      <c r="L87" s="25"/>
      <c r="M87" s="25"/>
      <c r="N87" s="25"/>
      <c r="O87" s="40"/>
    </row>
    <row r="88" spans="1:15">
      <c r="A88" s="58"/>
      <c r="B88" s="25"/>
      <c r="C88" s="25"/>
      <c r="D88" s="25"/>
      <c r="E88" s="25"/>
      <c r="F88" s="25"/>
      <c r="G88" s="25"/>
      <c r="H88" s="25"/>
      <c r="I88" s="25"/>
      <c r="J88" s="25"/>
      <c r="K88" s="25"/>
      <c r="L88" s="25"/>
      <c r="M88" s="25"/>
      <c r="N88" s="25"/>
      <c r="O88" s="40"/>
    </row>
    <row r="89" spans="1:15">
      <c r="A89" s="57"/>
      <c r="B89" s="25"/>
      <c r="C89" s="25"/>
      <c r="D89" s="25"/>
      <c r="E89" s="25"/>
      <c r="F89" s="25"/>
      <c r="G89" s="25"/>
      <c r="H89" s="25"/>
      <c r="I89" s="25"/>
      <c r="J89" s="25"/>
      <c r="K89" s="25"/>
      <c r="L89" s="25"/>
      <c r="M89" s="25"/>
      <c r="N89" s="25"/>
      <c r="O89" s="40"/>
    </row>
    <row r="90" spans="1:15" ht="16.5">
      <c r="A90" s="111" t="s">
        <v>50</v>
      </c>
      <c r="B90" s="33"/>
      <c r="C90" s="33"/>
      <c r="D90" s="33"/>
      <c r="E90" s="33"/>
      <c r="F90" s="33"/>
      <c r="G90" s="33"/>
      <c r="H90" s="33"/>
      <c r="I90" s="33"/>
      <c r="J90" s="33"/>
      <c r="K90" s="25"/>
      <c r="L90" s="25"/>
      <c r="M90" s="25"/>
      <c r="N90" s="25"/>
      <c r="O90" s="40"/>
    </row>
    <row r="91" spans="1:15" ht="16.5">
      <c r="A91" s="111" t="s">
        <v>51</v>
      </c>
      <c r="B91" s="33"/>
      <c r="C91" s="33"/>
      <c r="D91" s="33"/>
      <c r="E91" s="33"/>
      <c r="F91" s="33"/>
      <c r="G91" s="33"/>
      <c r="H91" s="33"/>
      <c r="I91" s="33"/>
      <c r="J91" s="33"/>
      <c r="K91" s="25"/>
      <c r="L91" s="25"/>
      <c r="M91" s="25"/>
      <c r="N91" s="25"/>
      <c r="O91" s="40"/>
    </row>
    <row r="92" spans="1:15">
      <c r="A92" s="117"/>
      <c r="B92" s="33"/>
      <c r="C92" s="33"/>
      <c r="D92" s="33"/>
      <c r="E92" s="33"/>
      <c r="F92" s="33"/>
      <c r="G92" s="33"/>
      <c r="H92" s="33"/>
      <c r="I92" s="33"/>
      <c r="J92" s="33"/>
      <c r="K92" s="25"/>
      <c r="L92" s="25"/>
      <c r="M92" s="25"/>
      <c r="N92" s="25"/>
      <c r="O92" s="40"/>
    </row>
    <row r="93" spans="1:15">
      <c r="A93" s="118"/>
      <c r="B93" s="33"/>
      <c r="C93" s="33"/>
      <c r="D93" s="33"/>
      <c r="E93" s="33"/>
      <c r="F93" s="33"/>
      <c r="G93" s="33"/>
      <c r="H93" s="33"/>
      <c r="I93" s="33"/>
      <c r="J93" s="33"/>
      <c r="K93" s="25"/>
      <c r="L93" s="25"/>
      <c r="M93" s="25"/>
      <c r="N93" s="25"/>
      <c r="O93" s="40"/>
    </row>
    <row r="94" spans="1:15">
      <c r="A94" s="118"/>
      <c r="B94" s="33"/>
      <c r="C94" s="33"/>
      <c r="D94" s="33"/>
      <c r="E94" s="33"/>
      <c r="F94" s="33"/>
      <c r="G94" s="33"/>
      <c r="H94" s="33"/>
      <c r="I94" s="33"/>
      <c r="J94" s="33"/>
      <c r="K94" s="25"/>
      <c r="L94" s="25"/>
      <c r="M94" s="25"/>
      <c r="N94" s="25"/>
      <c r="O94" s="40"/>
    </row>
    <row r="95" spans="1:15">
      <c r="A95" s="43"/>
      <c r="B95" s="25"/>
      <c r="C95" s="25"/>
      <c r="D95" s="25"/>
      <c r="E95" s="25"/>
      <c r="F95" s="25"/>
      <c r="G95" s="25"/>
      <c r="H95" s="25"/>
      <c r="I95" s="25"/>
      <c r="J95" s="25"/>
      <c r="K95" s="25"/>
      <c r="L95" s="25"/>
      <c r="M95" s="25"/>
      <c r="N95" s="25"/>
      <c r="O95" s="40"/>
    </row>
    <row r="96" spans="1:15" ht="15.75" thickBot="1">
      <c r="A96" s="44"/>
      <c r="B96" s="41"/>
      <c r="C96" s="41"/>
      <c r="D96" s="41"/>
      <c r="E96" s="41"/>
      <c r="F96" s="41"/>
      <c r="G96" s="41"/>
      <c r="H96" s="41"/>
      <c r="I96" s="41"/>
      <c r="J96" s="41"/>
      <c r="K96" s="41"/>
      <c r="L96" s="41"/>
      <c r="M96" s="41"/>
      <c r="N96" s="41"/>
      <c r="O96" s="42"/>
    </row>
    <row r="98" spans="1:2">
      <c r="A98" s="119" t="s">
        <v>209</v>
      </c>
      <c r="B98" s="119"/>
    </row>
    <row r="99" spans="1:2">
      <c r="A99" s="119"/>
      <c r="B99" s="119"/>
    </row>
    <row r="100" spans="1:2">
      <c r="A100" s="119"/>
      <c r="B100" s="119"/>
    </row>
    <row r="101" spans="1:2">
      <c r="A101" s="119"/>
      <c r="B101" s="119"/>
    </row>
    <row r="102" spans="1:2">
      <c r="A102" s="119"/>
      <c r="B102" s="119"/>
    </row>
    <row r="103" spans="1:2">
      <c r="A103" s="119"/>
      <c r="B103" s="119"/>
    </row>
    <row r="105" spans="1:2" ht="69.75" customHeight="1">
      <c r="A105" s="64" t="s">
        <v>210</v>
      </c>
      <c r="B105" s="64"/>
    </row>
  </sheetData>
  <mergeCells count="18">
    <mergeCell ref="G7:I7"/>
    <mergeCell ref="J7:N7"/>
    <mergeCell ref="E30:F30"/>
    <mergeCell ref="E7:F7"/>
    <mergeCell ref="E16:F16"/>
    <mergeCell ref="E23:F23"/>
    <mergeCell ref="A58:B58"/>
    <mergeCell ref="A98:B103"/>
    <mergeCell ref="A105:B105"/>
    <mergeCell ref="A41:C41"/>
    <mergeCell ref="A46:D48"/>
    <mergeCell ref="A49:D51"/>
    <mergeCell ref="C7:D7"/>
    <mergeCell ref="C16:D16"/>
    <mergeCell ref="C23:D23"/>
    <mergeCell ref="A38:D40"/>
    <mergeCell ref="A37:B37"/>
    <mergeCell ref="A7:B7"/>
  </mergeCells>
  <pageMargins left="0.7" right="0.7" top="0.75" bottom="0.75" header="0.3" footer="0.3"/>
  <pageSetup scale="115" orientation="portrait" verticalDpi="0" r:id="rId1"/>
  <drawing r:id="rId2"/>
</worksheet>
</file>

<file path=xl/worksheets/sheet2.xml><?xml version="1.0" encoding="utf-8"?>
<worksheet xmlns="http://schemas.openxmlformats.org/spreadsheetml/2006/main" xmlns:r="http://schemas.openxmlformats.org/officeDocument/2006/relationships">
  <dimension ref="A1:C156"/>
  <sheetViews>
    <sheetView tabSelected="1" topLeftCell="A145" workbookViewId="0">
      <selection activeCell="A171" sqref="A171"/>
    </sheetView>
  </sheetViews>
  <sheetFormatPr defaultRowHeight="15"/>
  <cols>
    <col min="1" max="1" width="110" style="3" customWidth="1"/>
    <col min="2" max="16384" width="9.140625" style="3"/>
  </cols>
  <sheetData>
    <row r="1" spans="1:1" ht="27.75">
      <c r="A1" s="20" t="s">
        <v>201</v>
      </c>
    </row>
    <row r="3" spans="1:1">
      <c r="A3" s="4" t="s">
        <v>200</v>
      </c>
    </row>
    <row r="4" spans="1:1" ht="22.5">
      <c r="A4" s="4" t="s">
        <v>199</v>
      </c>
    </row>
    <row r="5" spans="1:1" ht="22.5">
      <c r="A5" s="19" t="s">
        <v>198</v>
      </c>
    </row>
    <row r="6" spans="1:1">
      <c r="A6" s="4" t="s">
        <v>197</v>
      </c>
    </row>
    <row r="7" spans="1:1" ht="20.25">
      <c r="A7" s="6" t="s">
        <v>196</v>
      </c>
    </row>
    <row r="8" spans="1:1" ht="26.25" customHeight="1">
      <c r="A8" s="19" t="s">
        <v>195</v>
      </c>
    </row>
    <row r="9" spans="1:1">
      <c r="A9" s="8"/>
    </row>
    <row r="10" spans="1:1">
      <c r="A10" s="8"/>
    </row>
    <row r="11" spans="1:1">
      <c r="A11" s="8"/>
    </row>
    <row r="12" spans="1:1">
      <c r="A12" s="8"/>
    </row>
    <row r="13" spans="1:1">
      <c r="A13" s="8"/>
    </row>
    <row r="14" spans="1:1">
      <c r="A14" s="8"/>
    </row>
    <row r="15" spans="1:1">
      <c r="A15" s="8"/>
    </row>
    <row r="16" spans="1:1">
      <c r="A16" s="8"/>
    </row>
    <row r="17" spans="1:1">
      <c r="A17" s="8"/>
    </row>
    <row r="18" spans="1:1">
      <c r="A18" s="8"/>
    </row>
    <row r="19" spans="1:1">
      <c r="A19" s="8"/>
    </row>
    <row r="20" spans="1:1">
      <c r="A20" s="8"/>
    </row>
    <row r="21" spans="1:1">
      <c r="A21" s="8"/>
    </row>
    <row r="23" spans="1:1">
      <c r="A23" s="9" t="s">
        <v>194</v>
      </c>
    </row>
    <row r="24" spans="1:1">
      <c r="A24" s="4" t="s">
        <v>193</v>
      </c>
    </row>
    <row r="25" spans="1:1">
      <c r="A25" s="4" t="s">
        <v>192</v>
      </c>
    </row>
    <row r="26" spans="1:1">
      <c r="A26" s="4" t="s">
        <v>191</v>
      </c>
    </row>
    <row r="27" spans="1:1">
      <c r="A27" s="4" t="s">
        <v>166</v>
      </c>
    </row>
    <row r="28" spans="1:1">
      <c r="A28" s="4" t="s">
        <v>190</v>
      </c>
    </row>
    <row r="29" spans="1:1">
      <c r="A29" s="3" t="s">
        <v>189</v>
      </c>
    </row>
    <row r="30" spans="1:1" ht="20.25">
      <c r="A30" s="6" t="s">
        <v>188</v>
      </c>
    </row>
    <row r="31" spans="1:1">
      <c r="A31" s="9" t="s">
        <v>187</v>
      </c>
    </row>
    <row r="32" spans="1:1">
      <c r="A32" s="17" t="s">
        <v>186</v>
      </c>
    </row>
    <row r="33" spans="1:1">
      <c r="A33" s="18" t="s">
        <v>185</v>
      </c>
    </row>
    <row r="34" spans="1:1">
      <c r="A34" s="18" t="s">
        <v>184</v>
      </c>
    </row>
    <row r="35" spans="1:1">
      <c r="A35" s="18" t="s">
        <v>183</v>
      </c>
    </row>
    <row r="36" spans="1:1">
      <c r="A36" s="4" t="s">
        <v>182</v>
      </c>
    </row>
    <row r="37" spans="1:1" ht="22.5">
      <c r="A37" s="4" t="s">
        <v>181</v>
      </c>
    </row>
    <row r="38" spans="1:1" ht="33.75">
      <c r="A38" s="9" t="s">
        <v>180</v>
      </c>
    </row>
    <row r="39" spans="1:1">
      <c r="A39" s="8"/>
    </row>
    <row r="40" spans="1:1">
      <c r="A40" s="8"/>
    </row>
    <row r="41" spans="1:1">
      <c r="A41" s="8"/>
    </row>
    <row r="42" spans="1:1">
      <c r="A42" s="8"/>
    </row>
    <row r="43" spans="1:1">
      <c r="A43" s="8"/>
    </row>
    <row r="44" spans="1:1">
      <c r="A44" s="8"/>
    </row>
    <row r="45" spans="1:1">
      <c r="A45" s="8"/>
    </row>
    <row r="46" spans="1:1">
      <c r="A46" s="8"/>
    </row>
    <row r="47" spans="1:1">
      <c r="A47" s="8"/>
    </row>
    <row r="48" spans="1:1">
      <c r="A48" s="8"/>
    </row>
    <row r="49" spans="1:1">
      <c r="A49" s="8"/>
    </row>
    <row r="50" spans="1:1">
      <c r="A50" s="8"/>
    </row>
    <row r="51" spans="1:1">
      <c r="A51" s="8"/>
    </row>
    <row r="53" spans="1:1">
      <c r="A53" s="4" t="s">
        <v>179</v>
      </c>
    </row>
    <row r="54" spans="1:1">
      <c r="A54" s="4" t="s">
        <v>178</v>
      </c>
    </row>
    <row r="55" spans="1:1">
      <c r="A55" s="4" t="s">
        <v>166</v>
      </c>
    </row>
    <row r="56" spans="1:1">
      <c r="A56" s="4" t="s">
        <v>177</v>
      </c>
    </row>
    <row r="57" spans="1:1" ht="22.5">
      <c r="A57" s="9" t="s">
        <v>176</v>
      </c>
    </row>
    <row r="58" spans="1:1">
      <c r="A58" s="3" t="s">
        <v>175</v>
      </c>
    </row>
    <row r="59" spans="1:1">
      <c r="A59" s="3" t="s">
        <v>174</v>
      </c>
    </row>
    <row r="60" spans="1:1" ht="20.25">
      <c r="A60" s="6" t="s">
        <v>173</v>
      </c>
    </row>
    <row r="61" spans="1:1" ht="22.5">
      <c r="A61" s="4" t="s">
        <v>172</v>
      </c>
    </row>
    <row r="62" spans="1:1" ht="22.5">
      <c r="A62" s="4" t="s">
        <v>171</v>
      </c>
    </row>
    <row r="63" spans="1:1">
      <c r="A63" s="9" t="s">
        <v>170</v>
      </c>
    </row>
    <row r="64" spans="1:1">
      <c r="A64" s="4" t="s">
        <v>169</v>
      </c>
    </row>
    <row r="65" spans="1:1" ht="22.5">
      <c r="A65" s="4" t="s">
        <v>168</v>
      </c>
    </row>
    <row r="66" spans="1:1">
      <c r="A66" s="4" t="s">
        <v>62</v>
      </c>
    </row>
    <row r="67" spans="1:1">
      <c r="A67" s="4" t="s">
        <v>167</v>
      </c>
    </row>
    <row r="68" spans="1:1">
      <c r="A68" s="4" t="s">
        <v>166</v>
      </c>
    </row>
    <row r="69" spans="1:1">
      <c r="A69" s="4" t="s">
        <v>165</v>
      </c>
    </row>
    <row r="70" spans="1:1" ht="20.25">
      <c r="A70" s="6" t="s">
        <v>164</v>
      </c>
    </row>
    <row r="71" spans="1:1">
      <c r="A71" s="9" t="s">
        <v>163</v>
      </c>
    </row>
    <row r="72" spans="1:1">
      <c r="A72" s="4" t="s">
        <v>162</v>
      </c>
    </row>
    <row r="73" spans="1:1" ht="22.5">
      <c r="A73" s="4" t="s">
        <v>161</v>
      </c>
    </row>
    <row r="74" spans="1:1">
      <c r="A74" s="4" t="s">
        <v>160</v>
      </c>
    </row>
    <row r="75" spans="1:1" ht="22.5">
      <c r="A75" s="4" t="s">
        <v>159</v>
      </c>
    </row>
    <row r="76" spans="1:1">
      <c r="A76" s="4" t="s">
        <v>158</v>
      </c>
    </row>
    <row r="77" spans="1:1">
      <c r="A77" s="4" t="s">
        <v>157</v>
      </c>
    </row>
    <row r="78" spans="1:1">
      <c r="A78" s="4" t="s">
        <v>156</v>
      </c>
    </row>
    <row r="79" spans="1:1">
      <c r="A79" s="3" t="s">
        <v>155</v>
      </c>
    </row>
    <row r="80" spans="1:1" ht="20.25">
      <c r="A80" s="6" t="s">
        <v>154</v>
      </c>
    </row>
    <row r="81" spans="1:3" ht="22.5">
      <c r="A81" s="4" t="s">
        <v>153</v>
      </c>
    </row>
    <row r="82" spans="1:3">
      <c r="A82" s="4" t="s">
        <v>152</v>
      </c>
    </row>
    <row r="83" spans="1:3">
      <c r="A83" s="4" t="s">
        <v>151</v>
      </c>
    </row>
    <row r="84" spans="1:3" ht="22.5">
      <c r="A84" s="17" t="s">
        <v>150</v>
      </c>
    </row>
    <row r="85" spans="1:3" ht="22.5">
      <c r="A85" s="17" t="s">
        <v>149</v>
      </c>
    </row>
    <row r="86" spans="1:3">
      <c r="A86" s="17" t="s">
        <v>148</v>
      </c>
    </row>
    <row r="87" spans="1:3">
      <c r="A87" s="4" t="s">
        <v>147</v>
      </c>
    </row>
    <row r="88" spans="1:3" ht="22.5">
      <c r="A88" s="4" t="s">
        <v>146</v>
      </c>
    </row>
    <row r="89" spans="1:3">
      <c r="A89" s="3" t="s">
        <v>145</v>
      </c>
    </row>
    <row r="90" spans="1:3" ht="20.25">
      <c r="A90" s="6" t="s">
        <v>144</v>
      </c>
    </row>
    <row r="91" spans="1:3">
      <c r="A91" s="16" t="s">
        <v>143</v>
      </c>
    </row>
    <row r="92" spans="1:3" ht="22.5">
      <c r="A92" s="4" t="s">
        <v>142</v>
      </c>
    </row>
    <row r="93" spans="1:3" ht="33.75">
      <c r="A93" s="4" t="s">
        <v>141</v>
      </c>
    </row>
    <row r="94" spans="1:3" ht="22.5">
      <c r="A94" s="15" t="s">
        <v>140</v>
      </c>
      <c r="B94" s="15" t="s">
        <v>139</v>
      </c>
      <c r="C94" s="15" t="s">
        <v>138</v>
      </c>
    </row>
    <row r="95" spans="1:3" ht="135">
      <c r="A95" s="14" t="s">
        <v>137</v>
      </c>
      <c r="B95" s="13" t="s">
        <v>136</v>
      </c>
      <c r="C95" s="4" t="s">
        <v>135</v>
      </c>
    </row>
    <row r="96" spans="1:3" ht="101.25">
      <c r="A96" s="12" t="s">
        <v>134</v>
      </c>
      <c r="B96" s="11" t="s">
        <v>133</v>
      </c>
      <c r="C96" s="4" t="s">
        <v>132</v>
      </c>
    </row>
    <row r="97" spans="1:3" ht="146.25">
      <c r="A97" s="14" t="s">
        <v>131</v>
      </c>
      <c r="B97" s="13" t="s">
        <v>130</v>
      </c>
      <c r="C97" s="4" t="s">
        <v>129</v>
      </c>
    </row>
    <row r="98" spans="1:3" ht="90">
      <c r="A98" s="12" t="s">
        <v>128</v>
      </c>
      <c r="B98" s="11" t="s">
        <v>127</v>
      </c>
      <c r="C98" s="4" t="s">
        <v>126</v>
      </c>
    </row>
    <row r="99" spans="1:3" ht="101.25">
      <c r="A99" s="14" t="s">
        <v>125</v>
      </c>
      <c r="B99" s="13" t="s">
        <v>124</v>
      </c>
      <c r="C99" s="4" t="s">
        <v>123</v>
      </c>
    </row>
    <row r="100" spans="1:3" ht="78.75">
      <c r="A100" s="12" t="s">
        <v>122</v>
      </c>
      <c r="B100" s="11" t="s">
        <v>121</v>
      </c>
      <c r="C100" s="4" t="s">
        <v>120</v>
      </c>
    </row>
    <row r="101" spans="1:3" ht="270">
      <c r="A101" s="14" t="s">
        <v>119</v>
      </c>
      <c r="B101" s="13" t="s">
        <v>118</v>
      </c>
      <c r="C101" s="4" t="s">
        <v>117</v>
      </c>
    </row>
    <row r="102" spans="1:3" ht="213.75">
      <c r="A102" s="12" t="s">
        <v>116</v>
      </c>
      <c r="B102" s="11" t="s">
        <v>115</v>
      </c>
      <c r="C102" s="4" t="s">
        <v>114</v>
      </c>
    </row>
    <row r="103" spans="1:3" ht="112.5">
      <c r="A103" s="14" t="s">
        <v>113</v>
      </c>
      <c r="B103" s="13" t="s">
        <v>112</v>
      </c>
      <c r="C103" s="4" t="s">
        <v>111</v>
      </c>
    </row>
    <row r="104" spans="1:3" ht="67.5">
      <c r="A104" s="12" t="s">
        <v>110</v>
      </c>
      <c r="B104" s="11" t="s">
        <v>109</v>
      </c>
      <c r="C104" s="4" t="s">
        <v>108</v>
      </c>
    </row>
    <row r="105" spans="1:3" ht="135">
      <c r="A105" s="14" t="s">
        <v>107</v>
      </c>
      <c r="B105" s="13" t="s">
        <v>106</v>
      </c>
      <c r="C105" s="4" t="s">
        <v>105</v>
      </c>
    </row>
    <row r="106" spans="1:3" ht="135">
      <c r="A106" s="12" t="s">
        <v>104</v>
      </c>
      <c r="B106" s="11" t="s">
        <v>103</v>
      </c>
      <c r="C106" s="4" t="s">
        <v>102</v>
      </c>
    </row>
    <row r="107" spans="1:3" ht="191.25">
      <c r="A107" s="14" t="s">
        <v>101</v>
      </c>
      <c r="B107" s="13" t="s">
        <v>100</v>
      </c>
      <c r="C107" s="4" t="s">
        <v>99</v>
      </c>
    </row>
    <row r="108" spans="1:3" ht="326.25">
      <c r="A108" s="12" t="s">
        <v>98</v>
      </c>
      <c r="B108" s="11" t="s">
        <v>97</v>
      </c>
      <c r="C108" s="4" t="s">
        <v>96</v>
      </c>
    </row>
    <row r="109" spans="1:3" ht="20.25">
      <c r="A109" s="6" t="s">
        <v>95</v>
      </c>
    </row>
    <row r="110" spans="1:3" ht="45">
      <c r="A110" s="9" t="s">
        <v>94</v>
      </c>
    </row>
    <row r="111" spans="1:3">
      <c r="A111" s="4" t="s">
        <v>93</v>
      </c>
    </row>
    <row r="112" spans="1:3">
      <c r="A112" s="10" t="s">
        <v>92</v>
      </c>
    </row>
    <row r="113" spans="1:1">
      <c r="A113" s="3" t="s">
        <v>91</v>
      </c>
    </row>
    <row r="114" spans="1:1">
      <c r="A114" s="3" t="s">
        <v>90</v>
      </c>
    </row>
    <row r="115" spans="1:1">
      <c r="A115" s="3" t="s">
        <v>89</v>
      </c>
    </row>
    <row r="116" spans="1:1">
      <c r="A116" s="3" t="s">
        <v>88</v>
      </c>
    </row>
    <row r="117" spans="1:1">
      <c r="A117" s="3" t="s">
        <v>87</v>
      </c>
    </row>
    <row r="118" spans="1:1">
      <c r="A118" s="4" t="s">
        <v>86</v>
      </c>
    </row>
    <row r="119" spans="1:1" ht="20.25">
      <c r="A119" s="6" t="s">
        <v>85</v>
      </c>
    </row>
    <row r="120" spans="1:1">
      <c r="A120" s="9" t="s">
        <v>84</v>
      </c>
    </row>
    <row r="121" spans="1:1" ht="33.75">
      <c r="A121" s="4" t="s">
        <v>83</v>
      </c>
    </row>
    <row r="122" spans="1:1" ht="22.5">
      <c r="A122" s="4" t="s">
        <v>82</v>
      </c>
    </row>
    <row r="123" spans="1:1">
      <c r="A123" s="3" t="s">
        <v>81</v>
      </c>
    </row>
    <row r="124" spans="1:1">
      <c r="A124" s="4"/>
    </row>
    <row r="125" spans="1:1">
      <c r="A125" s="8"/>
    </row>
    <row r="126" spans="1:1">
      <c r="A126" s="8"/>
    </row>
    <row r="127" spans="1:1">
      <c r="A127" s="8"/>
    </row>
    <row r="128" spans="1:1">
      <c r="A128" s="8"/>
    </row>
    <row r="129" spans="1:1">
      <c r="A129" s="8"/>
    </row>
    <row r="130" spans="1:1">
      <c r="A130" s="8"/>
    </row>
    <row r="131" spans="1:1">
      <c r="A131" s="8"/>
    </row>
    <row r="132" spans="1:1">
      <c r="A132" s="8"/>
    </row>
    <row r="134" spans="1:1">
      <c r="A134" s="4" t="s">
        <v>80</v>
      </c>
    </row>
    <row r="135" spans="1:1" ht="25.5">
      <c r="A135" s="7" t="s">
        <v>79</v>
      </c>
    </row>
    <row r="136" spans="1:1">
      <c r="A136" s="7" t="s">
        <v>78</v>
      </c>
    </row>
    <row r="137" spans="1:1">
      <c r="A137" s="7" t="s">
        <v>77</v>
      </c>
    </row>
    <row r="138" spans="1:1">
      <c r="A138" s="7" t="s">
        <v>76</v>
      </c>
    </row>
    <row r="139" spans="1:1">
      <c r="A139" s="3" t="s">
        <v>75</v>
      </c>
    </row>
    <row r="140" spans="1:1" ht="20.25">
      <c r="A140" s="6" t="s">
        <v>74</v>
      </c>
    </row>
    <row r="141" spans="1:1" ht="22.5">
      <c r="A141" s="4" t="s">
        <v>73</v>
      </c>
    </row>
    <row r="142" spans="1:1" ht="22.5">
      <c r="A142" s="4" t="s">
        <v>72</v>
      </c>
    </row>
    <row r="143" spans="1:1" ht="22.5">
      <c r="A143" s="4" t="s">
        <v>71</v>
      </c>
    </row>
    <row r="144" spans="1:1">
      <c r="A144" s="7" t="s">
        <v>70</v>
      </c>
    </row>
    <row r="145" spans="1:1">
      <c r="A145" s="7" t="s">
        <v>69</v>
      </c>
    </row>
    <row r="146" spans="1:1">
      <c r="A146" s="7" t="s">
        <v>68</v>
      </c>
    </row>
    <row r="147" spans="1:1">
      <c r="A147" s="7" t="s">
        <v>67</v>
      </c>
    </row>
    <row r="148" spans="1:1">
      <c r="A148" s="7" t="s">
        <v>66</v>
      </c>
    </row>
    <row r="149" spans="1:1" ht="20.25">
      <c r="A149" s="6" t="s">
        <v>65</v>
      </c>
    </row>
    <row r="150" spans="1:1" ht="33.75">
      <c r="A150" s="4" t="s">
        <v>64</v>
      </c>
    </row>
    <row r="151" spans="1:1">
      <c r="A151" s="4" t="s">
        <v>63</v>
      </c>
    </row>
    <row r="152" spans="1:1">
      <c r="A152" s="5"/>
    </row>
    <row r="153" spans="1:1">
      <c r="A153" s="4" t="s">
        <v>62</v>
      </c>
    </row>
    <row r="154" spans="1:1">
      <c r="A154" s="4" t="s">
        <v>61</v>
      </c>
    </row>
    <row r="155" spans="1:1">
      <c r="A155" s="4" t="s">
        <v>60</v>
      </c>
    </row>
    <row r="156" spans="1:1">
      <c r="A156" s="4" t="s">
        <v>59</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Excel Financial Formulas</vt:lpstr>
      <vt:lpstr>Excel Other Formulas</vt:lpstr>
    </vt:vector>
  </TitlesOfParts>
  <Company>Varun Electronics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Mitesh Parekh</dc:creator>
  <cp:lastModifiedBy>KRISHNA</cp:lastModifiedBy>
  <dcterms:created xsi:type="dcterms:W3CDTF">2013-02-06T08:34:19Z</dcterms:created>
  <dcterms:modified xsi:type="dcterms:W3CDTF">2013-02-07T08:30:02Z</dcterms:modified>
</cp:coreProperties>
</file>