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 activeTab="2"/>
  </bookViews>
  <sheets>
    <sheet name="One way data table" sheetId="1" r:id="rId1"/>
    <sheet name="Two Way Data table" sheetId="2" r:id="rId2"/>
    <sheet name="Scenario Manager" sheetId="3" r:id="rId3"/>
    <sheet name="Scenario Summary" sheetId="8" r:id="rId4"/>
  </sheets>
  <calcPr calcId="125725"/>
</workbook>
</file>

<file path=xl/calcChain.xml><?xml version="1.0" encoding="utf-8"?>
<calcChain xmlns="http://schemas.openxmlformats.org/spreadsheetml/2006/main">
  <c r="B17" i="3"/>
  <c r="B16"/>
  <c r="C16" s="1"/>
  <c r="D16" s="1"/>
  <c r="E16" s="1"/>
  <c r="F16" s="1"/>
  <c r="B15"/>
  <c r="C15" s="1"/>
  <c r="C17"/>
  <c r="D17" s="1"/>
  <c r="E17" s="1"/>
  <c r="F17" s="1"/>
  <c r="B19"/>
  <c r="C32" i="2"/>
  <c r="D32"/>
  <c r="E32"/>
  <c r="F32"/>
  <c r="G32"/>
  <c r="H32"/>
  <c r="I32"/>
  <c r="J32"/>
  <c r="K32"/>
  <c r="L32"/>
  <c r="M32"/>
  <c r="N32"/>
  <c r="B32"/>
  <c r="B2"/>
  <c r="B7" s="1"/>
  <c r="B8" i="1"/>
  <c r="D19"/>
  <c r="C19"/>
  <c r="B18" i="3" l="1"/>
  <c r="B20" s="1"/>
  <c r="C18"/>
  <c r="B21"/>
  <c r="B22" s="1"/>
  <c r="C19"/>
  <c r="C20" s="1"/>
  <c r="C21" s="1"/>
  <c r="C22" s="1"/>
  <c r="D15"/>
  <c r="D18" s="1"/>
  <c r="A14" i="2"/>
  <c r="B6"/>
  <c r="B8" s="1"/>
  <c r="B19" i="1"/>
  <c r="B12"/>
  <c r="B13"/>
  <c r="E15" i="3" l="1"/>
  <c r="D19"/>
  <c r="D20" s="1"/>
  <c r="D21" s="1"/>
  <c r="D22" s="1"/>
  <c r="B14" i="1"/>
  <c r="F15" i="3" l="1"/>
  <c r="E18"/>
  <c r="E19"/>
  <c r="E20" l="1"/>
  <c r="E21" s="1"/>
  <c r="E22" s="1"/>
  <c r="F18"/>
  <c r="F19"/>
  <c r="F20" l="1"/>
  <c r="F21" s="1"/>
  <c r="F22" s="1"/>
  <c r="B24" s="1"/>
</calcChain>
</file>

<file path=xl/comments1.xml><?xml version="1.0" encoding="utf-8"?>
<comments xmlns="http://schemas.openxmlformats.org/spreadsheetml/2006/main">
  <authors>
    <author>hp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hp:Assumed function of demand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hp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hp:Assumed function of demand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hp:Profit at price of Rs.5 &amp; vc Rs. 1.50</t>
        </r>
      </text>
    </comment>
  </commentList>
</comments>
</file>

<file path=xl/sharedStrings.xml><?xml version="1.0" encoding="utf-8"?>
<sst xmlns="http://schemas.openxmlformats.org/spreadsheetml/2006/main" count="72" uniqueCount="54">
  <si>
    <t>Price</t>
  </si>
  <si>
    <t>Demand</t>
  </si>
  <si>
    <t>V.C.</t>
  </si>
  <si>
    <t>Fixed Cost</t>
  </si>
  <si>
    <t>Revenue</t>
  </si>
  <si>
    <t>Variable Cost</t>
  </si>
  <si>
    <t>Unit Cost</t>
  </si>
  <si>
    <t>Profit</t>
  </si>
  <si>
    <t>{Assumed}</t>
  </si>
  <si>
    <t>(Formula at price Rs.5)</t>
  </si>
  <si>
    <t>Max</t>
  </si>
  <si>
    <r>
      <rPr>
        <b/>
        <sz val="11"/>
        <color theme="1"/>
        <rFont val="Calibri"/>
        <family val="2"/>
        <scheme val="minor"/>
      </rPr>
      <t>Sensitivity analysis</t>
    </r>
    <r>
      <rPr>
        <sz val="11"/>
        <color theme="1"/>
        <rFont val="Calibri"/>
        <family val="2"/>
        <scheme val="minor"/>
      </rPr>
      <t xml:space="preserve"> - is the process of understanding the effect of change in one or more variables on other variable</t>
    </r>
  </si>
  <si>
    <t>Data table allows max of two variable inputs whereas scenario manager can support upto 32 input variables</t>
  </si>
  <si>
    <t>Tax Rate</t>
  </si>
  <si>
    <t>Yr 1 Sales</t>
  </si>
  <si>
    <t>Sales growth</t>
  </si>
  <si>
    <t>CP Growth</t>
  </si>
  <si>
    <t>Yr 1 Sales Price</t>
  </si>
  <si>
    <t>Yr 1 CP Growth</t>
  </si>
  <si>
    <t>SP Growth</t>
  </si>
  <si>
    <t>Int Rate</t>
  </si>
  <si>
    <t>Year</t>
  </si>
  <si>
    <t>Unit Sales</t>
  </si>
  <si>
    <t>S.P.</t>
  </si>
  <si>
    <t>C.P.</t>
  </si>
  <si>
    <t>Less: V.C.</t>
  </si>
  <si>
    <t>PBT</t>
  </si>
  <si>
    <t>Less: Tax</t>
  </si>
  <si>
    <t>PAT</t>
  </si>
  <si>
    <t>PVCI</t>
  </si>
  <si>
    <t>Best</t>
  </si>
  <si>
    <t>Created by hp on 21/1/2010
Modified by hp on 21/1/2010</t>
  </si>
  <si>
    <t>Worst Scenario</t>
  </si>
  <si>
    <t>Scenario Summary</t>
  </si>
  <si>
    <t>Changing Cells:</t>
  </si>
  <si>
    <t>Current Values:</t>
  </si>
  <si>
    <t>Result Cells:</t>
  </si>
  <si>
    <t>Notes:  Current Values column represents values of changing cells at</t>
  </si>
  <si>
    <t>time Scenario Summary Report was created.  Changing cells for each</t>
  </si>
  <si>
    <t>scenario are highlighted in gray.</t>
  </si>
  <si>
    <t>Most Likely</t>
  </si>
  <si>
    <t>Sales (units)</t>
  </si>
  <si>
    <t>PAT 1</t>
  </si>
  <si>
    <t>PAT 2</t>
  </si>
  <si>
    <t>PAT 3</t>
  </si>
  <si>
    <t>PAT 4</t>
  </si>
  <si>
    <t>PAT 5</t>
  </si>
  <si>
    <t>Sales Growth (in%)</t>
  </si>
  <si>
    <t>Self Created Table to show PAT of 5 years</t>
  </si>
  <si>
    <t>Last Step - open scenario manager # add # Give any name like best,worst,etc. # in changing cells select the changing inputs # OK # enter values # OK # Summary # Select the result cells</t>
  </si>
  <si>
    <t>MS Excel has 2 inbuilt tools for performing sensitivity analysis :</t>
  </si>
  <si>
    <t>1.  Data Table</t>
  </si>
  <si>
    <t>2. Scenario Manager</t>
  </si>
  <si>
    <t>(Last Step- Select from A19 - D34 # open data table (Data=&gt; Data Table) # in column input cell chose B7 i.e. price Rs. 5)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</si>
</sst>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3" fillId="0" borderId="0" xfId="0" applyFont="1"/>
    <xf numFmtId="4" fontId="0" fillId="2" borderId="0" xfId="0" applyNumberFormat="1" applyFill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4" fontId="0" fillId="0" borderId="3" xfId="0" applyNumberFormat="1" applyBorder="1"/>
    <xf numFmtId="40" fontId="0" fillId="0" borderId="0" xfId="0" applyNumberFormat="1"/>
    <xf numFmtId="0" fontId="0" fillId="0" borderId="0" xfId="0" applyFill="1" applyBorder="1" applyAlignment="1"/>
    <xf numFmtId="4" fontId="0" fillId="0" borderId="0" xfId="0" applyNumberFormat="1" applyFill="1" applyBorder="1" applyAlignment="1"/>
    <xf numFmtId="40" fontId="0" fillId="0" borderId="3" xfId="0" applyNumberFormat="1" applyFill="1" applyBorder="1" applyAlignment="1"/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0" fillId="0" borderId="2" xfId="0" applyFill="1" applyBorder="1" applyAlignment="1"/>
    <xf numFmtId="0" fontId="7" fillId="5" borderId="0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0" fillId="6" borderId="0" xfId="0" applyFill="1" applyBorder="1" applyAlignment="1"/>
    <xf numFmtId="0" fontId="10" fillId="0" borderId="0" xfId="0" applyFont="1" applyFill="1" applyBorder="1" applyAlignment="1">
      <alignment vertical="top" wrapText="1"/>
    </xf>
    <xf numFmtId="0" fontId="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28577</xdr:colOff>
      <xdr:row>18</xdr:row>
      <xdr:rowOff>85733</xdr:rowOff>
    </xdr:from>
    <xdr:to>
      <xdr:col>4</xdr:col>
      <xdr:colOff>523875</xdr:colOff>
      <xdr:row>18</xdr:row>
      <xdr:rowOff>85733</xdr:rowOff>
    </xdr:to>
    <xdr:cxnSp macro="">
      <xdr:nvCxnSpPr>
        <xdr:cNvPr id="3" name="Straight Arrow Connector 2"/>
        <xdr:cNvCxnSpPr/>
      </xdr:nvCxnSpPr>
      <xdr:spPr>
        <a:xfrm rot="10800000" flipV="1">
          <a:off x="3705227" y="2371733"/>
          <a:ext cx="495298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27</xdr:row>
      <xdr:rowOff>9525</xdr:rowOff>
    </xdr:from>
    <xdr:to>
      <xdr:col>0</xdr:col>
      <xdr:colOff>826769</xdr:colOff>
      <xdr:row>28</xdr:row>
      <xdr:rowOff>152400</xdr:rowOff>
    </xdr:to>
    <xdr:sp macro="" textlink="">
      <xdr:nvSpPr>
        <xdr:cNvPr id="2" name="Up Arrow 1"/>
        <xdr:cNvSpPr/>
      </xdr:nvSpPr>
      <xdr:spPr>
        <a:xfrm>
          <a:off x="781050" y="5153025"/>
          <a:ext cx="45719" cy="3333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SG" sz="1100"/>
        </a:p>
      </xdr:txBody>
    </xdr:sp>
    <xdr:clientData/>
  </xdr:twoCellAnchor>
  <xdr:twoCellAnchor>
    <xdr:from>
      <xdr:col>14</xdr:col>
      <xdr:colOff>19050</xdr:colOff>
      <xdr:row>13</xdr:row>
      <xdr:rowOff>76200</xdr:rowOff>
    </xdr:from>
    <xdr:to>
      <xdr:col>14</xdr:col>
      <xdr:colOff>542925</xdr:colOff>
      <xdr:row>13</xdr:row>
      <xdr:rowOff>161925</xdr:rowOff>
    </xdr:to>
    <xdr:sp macro="" textlink="">
      <xdr:nvSpPr>
        <xdr:cNvPr id="3" name="Left Arrow 2"/>
        <xdr:cNvSpPr/>
      </xdr:nvSpPr>
      <xdr:spPr>
        <a:xfrm>
          <a:off x="9277350" y="2552700"/>
          <a:ext cx="523875" cy="857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SG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16</xdr:row>
      <xdr:rowOff>57150</xdr:rowOff>
    </xdr:from>
    <xdr:to>
      <xdr:col>7</xdr:col>
      <xdr:colOff>552450</xdr:colOff>
      <xdr:row>16</xdr:row>
      <xdr:rowOff>140969</xdr:rowOff>
    </xdr:to>
    <xdr:sp macro="" textlink="">
      <xdr:nvSpPr>
        <xdr:cNvPr id="2" name="Left Arrow 1"/>
        <xdr:cNvSpPr/>
      </xdr:nvSpPr>
      <xdr:spPr>
        <a:xfrm>
          <a:off x="5953125" y="3105150"/>
          <a:ext cx="790575" cy="838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S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opLeftCell="A14" workbookViewId="0">
      <selection activeCell="A37" sqref="A37"/>
    </sheetView>
  </sheetViews>
  <sheetFormatPr defaultRowHeight="15"/>
  <cols>
    <col min="1" max="1" width="12.5703125" customWidth="1"/>
    <col min="2" max="2" width="14.85546875" style="2" customWidth="1"/>
    <col min="3" max="3" width="14.85546875" customWidth="1"/>
    <col min="4" max="4" width="12.85546875" customWidth="1"/>
  </cols>
  <sheetData>
    <row r="1" spans="1:3">
      <c r="A1" t="s">
        <v>11</v>
      </c>
    </row>
    <row r="2" spans="1:3">
      <c r="A2" t="s">
        <v>50</v>
      </c>
    </row>
    <row r="3" spans="1:3">
      <c r="A3" t="s">
        <v>51</v>
      </c>
    </row>
    <row r="4" spans="1:3">
      <c r="A4" t="s">
        <v>52</v>
      </c>
    </row>
    <row r="7" spans="1:3">
      <c r="A7" t="s">
        <v>0</v>
      </c>
      <c r="B7" s="2">
        <v>5</v>
      </c>
      <c r="C7" s="28" t="s">
        <v>8</v>
      </c>
    </row>
    <row r="8" spans="1:3">
      <c r="A8" t="s">
        <v>1</v>
      </c>
      <c r="B8" s="8">
        <f>65000-(9000*B7)</f>
        <v>20000</v>
      </c>
      <c r="C8" s="28"/>
    </row>
    <row r="9" spans="1:3">
      <c r="A9" t="s">
        <v>6</v>
      </c>
      <c r="B9" s="2">
        <v>1.5</v>
      </c>
      <c r="C9" s="28"/>
    </row>
    <row r="10" spans="1:3">
      <c r="A10" t="s">
        <v>3</v>
      </c>
      <c r="B10" s="2">
        <v>45000</v>
      </c>
      <c r="C10" s="28"/>
    </row>
    <row r="12" spans="1:3">
      <c r="A12" t="s">
        <v>4</v>
      </c>
      <c r="B12" s="2">
        <f>B7*B8</f>
        <v>100000</v>
      </c>
    </row>
    <row r="13" spans="1:3">
      <c r="A13" t="s">
        <v>5</v>
      </c>
      <c r="B13" s="2">
        <f>B8*B9</f>
        <v>30000</v>
      </c>
    </row>
    <row r="14" spans="1:3">
      <c r="A14" t="s">
        <v>7</v>
      </c>
      <c r="B14" s="2">
        <f>B12-B13-B10</f>
        <v>25000</v>
      </c>
    </row>
    <row r="18" spans="1:6">
      <c r="B18" s="5" t="s">
        <v>7</v>
      </c>
      <c r="C18" s="4" t="s">
        <v>4</v>
      </c>
      <c r="D18" s="4" t="s">
        <v>2</v>
      </c>
    </row>
    <row r="19" spans="1:6">
      <c r="A19" t="s">
        <v>0</v>
      </c>
      <c r="B19" s="6">
        <f>C19-D19-B10</f>
        <v>25000</v>
      </c>
      <c r="C19" s="7">
        <f>B7*B8</f>
        <v>100000</v>
      </c>
      <c r="D19" s="7">
        <f>B8*B9</f>
        <v>30000</v>
      </c>
      <c r="F19" t="s">
        <v>9</v>
      </c>
    </row>
    <row r="20" spans="1:6">
      <c r="A20" s="3">
        <v>3</v>
      </c>
      <c r="B20" s="2">
        <f t="dataTable" ref="B20:D34" dt2D="0" dtr="0" r1="B7"/>
        <v>12000</v>
      </c>
      <c r="C20">
        <v>114000</v>
      </c>
      <c r="D20">
        <v>57000</v>
      </c>
    </row>
    <row r="21" spans="1:6">
      <c r="A21" s="3">
        <v>3.25</v>
      </c>
      <c r="B21" s="2">
        <v>17562.5</v>
      </c>
      <c r="C21">
        <v>116187.5</v>
      </c>
      <c r="D21">
        <v>53625</v>
      </c>
    </row>
    <row r="22" spans="1:6">
      <c r="A22" s="3">
        <v>3.5</v>
      </c>
      <c r="B22" s="2">
        <v>22000</v>
      </c>
      <c r="C22">
        <v>117250</v>
      </c>
      <c r="D22">
        <v>50250</v>
      </c>
    </row>
    <row r="23" spans="1:6">
      <c r="A23" s="3">
        <v>3.75</v>
      </c>
      <c r="B23" s="2">
        <v>25312.5</v>
      </c>
      <c r="C23">
        <v>117187.5</v>
      </c>
      <c r="D23">
        <v>46875</v>
      </c>
    </row>
    <row r="24" spans="1:6">
      <c r="A24" s="3">
        <v>4</v>
      </c>
      <c r="B24" s="2">
        <v>27500</v>
      </c>
      <c r="C24">
        <v>116000</v>
      </c>
      <c r="D24">
        <v>43500</v>
      </c>
    </row>
    <row r="25" spans="1:6">
      <c r="A25" s="3">
        <v>4.25</v>
      </c>
      <c r="B25" s="2">
        <v>28562.5</v>
      </c>
      <c r="C25">
        <v>113687.5</v>
      </c>
      <c r="D25">
        <v>40125</v>
      </c>
    </row>
    <row r="26" spans="1:6">
      <c r="A26" s="3">
        <v>4.5</v>
      </c>
      <c r="B26" s="2">
        <v>28500</v>
      </c>
      <c r="C26">
        <v>110250</v>
      </c>
      <c r="D26">
        <v>36750</v>
      </c>
    </row>
    <row r="27" spans="1:6">
      <c r="A27" s="3">
        <v>4.75</v>
      </c>
      <c r="B27" s="2">
        <v>27312.5</v>
      </c>
      <c r="C27">
        <v>105687.5</v>
      </c>
      <c r="D27">
        <v>33375</v>
      </c>
    </row>
    <row r="28" spans="1:6">
      <c r="A28" s="3">
        <v>5</v>
      </c>
      <c r="B28" s="2">
        <v>25000</v>
      </c>
      <c r="C28">
        <v>100000</v>
      </c>
      <c r="D28">
        <v>30000</v>
      </c>
    </row>
    <row r="29" spans="1:6">
      <c r="A29" s="3">
        <v>5.25</v>
      </c>
      <c r="B29" s="2">
        <v>21562.5</v>
      </c>
      <c r="C29">
        <v>93187.5</v>
      </c>
      <c r="D29">
        <v>26625</v>
      </c>
    </row>
    <row r="30" spans="1:6">
      <c r="A30" s="3">
        <v>5.5</v>
      </c>
      <c r="B30" s="2">
        <v>17000</v>
      </c>
      <c r="C30">
        <v>85250</v>
      </c>
      <c r="D30">
        <v>23250</v>
      </c>
    </row>
    <row r="31" spans="1:6">
      <c r="A31" s="3">
        <v>5.75</v>
      </c>
      <c r="B31" s="2">
        <v>11312.5</v>
      </c>
      <c r="C31">
        <v>76187.5</v>
      </c>
      <c r="D31">
        <v>19875</v>
      </c>
    </row>
    <row r="32" spans="1:6">
      <c r="A32" s="3">
        <v>6</v>
      </c>
      <c r="B32" s="2">
        <v>4500</v>
      </c>
      <c r="C32">
        <v>66000</v>
      </c>
      <c r="D32">
        <v>16500</v>
      </c>
    </row>
    <row r="33" spans="1:4">
      <c r="A33" s="3">
        <v>6.25</v>
      </c>
      <c r="B33" s="2">
        <v>-3437.5</v>
      </c>
      <c r="C33">
        <v>54687.5</v>
      </c>
      <c r="D33">
        <v>13125</v>
      </c>
    </row>
    <row r="34" spans="1:4">
      <c r="A34" s="3">
        <v>6.5</v>
      </c>
      <c r="B34" s="2">
        <v>-12500</v>
      </c>
      <c r="C34">
        <v>42250</v>
      </c>
      <c r="D34">
        <v>9750</v>
      </c>
    </row>
    <row r="35" spans="1:4">
      <c r="A35" s="3"/>
    </row>
    <row r="36" spans="1:4">
      <c r="A36" t="s">
        <v>53</v>
      </c>
    </row>
  </sheetData>
  <mergeCells count="1">
    <mergeCell ref="C7:C1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topLeftCell="A10" workbookViewId="0">
      <selection activeCell="C6" sqref="C6"/>
    </sheetView>
  </sheetViews>
  <sheetFormatPr defaultRowHeight="15"/>
  <cols>
    <col min="1" max="1" width="14" customWidth="1"/>
    <col min="2" max="2" width="15.140625" customWidth="1"/>
  </cols>
  <sheetData>
    <row r="1" spans="1:16">
      <c r="A1" t="s">
        <v>0</v>
      </c>
      <c r="B1" s="2">
        <v>5</v>
      </c>
    </row>
    <row r="2" spans="1:16">
      <c r="A2" t="s">
        <v>1</v>
      </c>
      <c r="B2" s="8">
        <f>65000-(9000*B1)</f>
        <v>20000</v>
      </c>
    </row>
    <row r="3" spans="1:16">
      <c r="A3" t="s">
        <v>6</v>
      </c>
      <c r="B3" s="2">
        <v>1.5</v>
      </c>
    </row>
    <row r="4" spans="1:16">
      <c r="A4" t="s">
        <v>3</v>
      </c>
      <c r="B4" s="2">
        <v>45000</v>
      </c>
    </row>
    <row r="5" spans="1:16">
      <c r="B5" s="2"/>
    </row>
    <row r="6" spans="1:16">
      <c r="A6" t="s">
        <v>4</v>
      </c>
      <c r="B6" s="2">
        <f>B1*B2</f>
        <v>100000</v>
      </c>
    </row>
    <row r="7" spans="1:16">
      <c r="A7" t="s">
        <v>5</v>
      </c>
      <c r="B7" s="2">
        <f>B2*B3</f>
        <v>30000</v>
      </c>
    </row>
    <row r="8" spans="1:16">
      <c r="A8" t="s">
        <v>7</v>
      </c>
      <c r="B8" s="2">
        <f>B6-B7-B4</f>
        <v>25000</v>
      </c>
    </row>
    <row r="14" spans="1:16">
      <c r="A14" s="4">
        <f>(B1*B2)-B4-(B2*B3)</f>
        <v>25000</v>
      </c>
      <c r="B14" s="27">
        <v>0.75</v>
      </c>
      <c r="C14" s="27">
        <v>1</v>
      </c>
      <c r="D14" s="27">
        <v>1.25</v>
      </c>
      <c r="E14" s="27">
        <v>1.5</v>
      </c>
      <c r="F14" s="27">
        <v>1.75</v>
      </c>
      <c r="G14" s="27">
        <v>2</v>
      </c>
      <c r="H14" s="27">
        <v>2.25</v>
      </c>
      <c r="I14" s="27">
        <v>2.5</v>
      </c>
      <c r="J14" s="27">
        <v>2.75</v>
      </c>
      <c r="K14" s="27">
        <v>3</v>
      </c>
      <c r="L14" s="27">
        <v>3.25</v>
      </c>
      <c r="M14" s="27">
        <v>3.5</v>
      </c>
      <c r="N14" s="27">
        <v>3.75</v>
      </c>
      <c r="P14" t="s">
        <v>6</v>
      </c>
    </row>
    <row r="15" spans="1:16">
      <c r="A15" s="26">
        <v>3</v>
      </c>
      <c r="B15">
        <f t="dataTable" ref="B15:N27" dt2D="1" dtr="1" r1="B3" r2="B1"/>
        <v>40500</v>
      </c>
      <c r="C15">
        <v>31000</v>
      </c>
      <c r="D15">
        <v>21500</v>
      </c>
      <c r="E15">
        <v>12000</v>
      </c>
      <c r="F15">
        <v>2500</v>
      </c>
      <c r="G15">
        <v>-7000</v>
      </c>
      <c r="H15">
        <v>-16500</v>
      </c>
      <c r="I15">
        <v>-26000</v>
      </c>
      <c r="J15">
        <v>-35500</v>
      </c>
      <c r="K15">
        <v>-45000</v>
      </c>
      <c r="L15">
        <v>-54500</v>
      </c>
      <c r="M15">
        <v>-64000</v>
      </c>
      <c r="N15">
        <v>-73500</v>
      </c>
    </row>
    <row r="16" spans="1:16">
      <c r="A16" s="26">
        <v>3.25</v>
      </c>
      <c r="B16">
        <v>44375</v>
      </c>
      <c r="C16">
        <v>35437.5</v>
      </c>
      <c r="D16">
        <v>26500</v>
      </c>
      <c r="E16">
        <v>17562.5</v>
      </c>
      <c r="F16">
        <v>8625</v>
      </c>
      <c r="G16">
        <v>-312.5</v>
      </c>
      <c r="H16">
        <v>-9250</v>
      </c>
      <c r="I16">
        <v>-18187.5</v>
      </c>
      <c r="J16">
        <v>-27125</v>
      </c>
      <c r="K16">
        <v>-36062.5</v>
      </c>
      <c r="L16">
        <v>-45000</v>
      </c>
      <c r="M16">
        <v>-53937.5</v>
      </c>
      <c r="N16">
        <v>-62875</v>
      </c>
    </row>
    <row r="17" spans="1:14">
      <c r="A17" s="26">
        <v>3.5</v>
      </c>
      <c r="B17">
        <v>47125</v>
      </c>
      <c r="C17">
        <v>38750</v>
      </c>
      <c r="D17">
        <v>30375</v>
      </c>
      <c r="E17">
        <v>22000</v>
      </c>
      <c r="F17">
        <v>13625</v>
      </c>
      <c r="G17">
        <v>5250</v>
      </c>
      <c r="H17">
        <v>-3125</v>
      </c>
      <c r="I17">
        <v>-11500</v>
      </c>
      <c r="J17">
        <v>-19875</v>
      </c>
      <c r="K17">
        <v>-28250</v>
      </c>
      <c r="L17">
        <v>-36625</v>
      </c>
      <c r="M17">
        <v>-45000</v>
      </c>
      <c r="N17">
        <v>-53375</v>
      </c>
    </row>
    <row r="18" spans="1:14">
      <c r="A18" s="26">
        <v>3.75</v>
      </c>
      <c r="B18">
        <v>48750</v>
      </c>
      <c r="C18">
        <v>40937.5</v>
      </c>
      <c r="D18">
        <v>33125</v>
      </c>
      <c r="E18">
        <v>25312.5</v>
      </c>
      <c r="F18">
        <v>17500</v>
      </c>
      <c r="G18">
        <v>9687.5</v>
      </c>
      <c r="H18">
        <v>1875</v>
      </c>
      <c r="I18">
        <v>-5937.5</v>
      </c>
      <c r="J18">
        <v>-13750</v>
      </c>
      <c r="K18">
        <v>-21562.5</v>
      </c>
      <c r="L18">
        <v>-29375</v>
      </c>
      <c r="M18">
        <v>-37187.5</v>
      </c>
      <c r="N18">
        <v>-45000</v>
      </c>
    </row>
    <row r="19" spans="1:14">
      <c r="A19" s="26">
        <v>4</v>
      </c>
      <c r="B19">
        <v>49250</v>
      </c>
      <c r="C19">
        <v>42000</v>
      </c>
      <c r="D19">
        <v>34750</v>
      </c>
      <c r="E19">
        <v>27500</v>
      </c>
      <c r="F19">
        <v>20250</v>
      </c>
      <c r="G19">
        <v>13000</v>
      </c>
      <c r="H19">
        <v>5750</v>
      </c>
      <c r="I19">
        <v>-1500</v>
      </c>
      <c r="J19">
        <v>-8750</v>
      </c>
      <c r="K19">
        <v>-16000</v>
      </c>
      <c r="L19">
        <v>-23250</v>
      </c>
      <c r="M19">
        <v>-30500</v>
      </c>
      <c r="N19">
        <v>-37750</v>
      </c>
    </row>
    <row r="20" spans="1:14">
      <c r="A20" s="26">
        <v>4.25</v>
      </c>
      <c r="B20">
        <v>48625</v>
      </c>
      <c r="C20">
        <v>41937.5</v>
      </c>
      <c r="D20">
        <v>35250</v>
      </c>
      <c r="E20">
        <v>28562.5</v>
      </c>
      <c r="F20">
        <v>21875</v>
      </c>
      <c r="G20">
        <v>15187.5</v>
      </c>
      <c r="H20">
        <v>8500</v>
      </c>
      <c r="I20">
        <v>1812.5</v>
      </c>
      <c r="J20">
        <v>-4875</v>
      </c>
      <c r="K20">
        <v>-11562.5</v>
      </c>
      <c r="L20">
        <v>-18250</v>
      </c>
      <c r="M20">
        <v>-24937.5</v>
      </c>
      <c r="N20">
        <v>-31625</v>
      </c>
    </row>
    <row r="21" spans="1:14">
      <c r="A21" s="26">
        <v>4.5</v>
      </c>
      <c r="B21">
        <v>46875</v>
      </c>
      <c r="C21">
        <v>40750</v>
      </c>
      <c r="D21">
        <v>34625</v>
      </c>
      <c r="E21">
        <v>28500</v>
      </c>
      <c r="F21">
        <v>22375</v>
      </c>
      <c r="G21">
        <v>16250</v>
      </c>
      <c r="H21">
        <v>10125</v>
      </c>
      <c r="I21">
        <v>4000</v>
      </c>
      <c r="J21">
        <v>-2125</v>
      </c>
      <c r="K21">
        <v>-8250</v>
      </c>
      <c r="L21">
        <v>-14375</v>
      </c>
      <c r="M21">
        <v>-20500</v>
      </c>
      <c r="N21">
        <v>-26625</v>
      </c>
    </row>
    <row r="22" spans="1:14">
      <c r="A22" s="26">
        <v>4.75</v>
      </c>
      <c r="B22">
        <v>44000</v>
      </c>
      <c r="C22">
        <v>38437.5</v>
      </c>
      <c r="D22">
        <v>32875</v>
      </c>
      <c r="E22">
        <v>27312.5</v>
      </c>
      <c r="F22">
        <v>21750</v>
      </c>
      <c r="G22">
        <v>16187.5</v>
      </c>
      <c r="H22">
        <v>10625</v>
      </c>
      <c r="I22">
        <v>5062.5</v>
      </c>
      <c r="J22">
        <v>-500</v>
      </c>
      <c r="K22">
        <v>-6062.5</v>
      </c>
      <c r="L22">
        <v>-11625</v>
      </c>
      <c r="M22">
        <v>-17187.5</v>
      </c>
      <c r="N22">
        <v>-22750</v>
      </c>
    </row>
    <row r="23" spans="1:14">
      <c r="A23" s="26">
        <v>5</v>
      </c>
      <c r="B23">
        <v>40000</v>
      </c>
      <c r="C23">
        <v>35000</v>
      </c>
      <c r="D23">
        <v>30000</v>
      </c>
      <c r="E23">
        <v>25000</v>
      </c>
      <c r="F23">
        <v>20000</v>
      </c>
      <c r="G23">
        <v>15000</v>
      </c>
      <c r="H23">
        <v>10000</v>
      </c>
      <c r="I23">
        <v>5000</v>
      </c>
      <c r="J23">
        <v>0</v>
      </c>
      <c r="K23">
        <v>-5000</v>
      </c>
      <c r="L23">
        <v>-10000</v>
      </c>
      <c r="M23">
        <v>-15000</v>
      </c>
      <c r="N23">
        <v>-20000</v>
      </c>
    </row>
    <row r="24" spans="1:14">
      <c r="A24" s="26">
        <v>5.25</v>
      </c>
      <c r="B24">
        <v>34875</v>
      </c>
      <c r="C24">
        <v>30437.5</v>
      </c>
      <c r="D24">
        <v>26000</v>
      </c>
      <c r="E24">
        <v>21562.5</v>
      </c>
      <c r="F24">
        <v>17125</v>
      </c>
      <c r="G24">
        <v>12687.5</v>
      </c>
      <c r="H24">
        <v>8250</v>
      </c>
      <c r="I24">
        <v>3812.5</v>
      </c>
      <c r="J24">
        <v>-625</v>
      </c>
      <c r="K24">
        <v>-5062.5</v>
      </c>
      <c r="L24">
        <v>-9500</v>
      </c>
      <c r="M24">
        <v>-13937.5</v>
      </c>
      <c r="N24">
        <v>-18375</v>
      </c>
    </row>
    <row r="25" spans="1:14">
      <c r="A25" s="26">
        <v>5.5</v>
      </c>
      <c r="B25">
        <v>28625</v>
      </c>
      <c r="C25">
        <v>24750</v>
      </c>
      <c r="D25">
        <v>20875</v>
      </c>
      <c r="E25">
        <v>17000</v>
      </c>
      <c r="F25">
        <v>13125</v>
      </c>
      <c r="G25">
        <v>9250</v>
      </c>
      <c r="H25">
        <v>5375</v>
      </c>
      <c r="I25">
        <v>1500</v>
      </c>
      <c r="J25">
        <v>-2375</v>
      </c>
      <c r="K25">
        <v>-6250</v>
      </c>
      <c r="L25">
        <v>-10125</v>
      </c>
      <c r="M25">
        <v>-14000</v>
      </c>
      <c r="N25">
        <v>-17875</v>
      </c>
    </row>
    <row r="26" spans="1:14">
      <c r="A26" s="26">
        <v>5.75</v>
      </c>
      <c r="B26">
        <v>21250</v>
      </c>
      <c r="C26">
        <v>17937.5</v>
      </c>
      <c r="D26">
        <v>14625</v>
      </c>
      <c r="E26">
        <v>11312.5</v>
      </c>
      <c r="F26">
        <v>8000</v>
      </c>
      <c r="G26">
        <v>4687.5</v>
      </c>
      <c r="H26">
        <v>1375</v>
      </c>
      <c r="I26">
        <v>-1937.5</v>
      </c>
      <c r="J26">
        <v>-5250</v>
      </c>
      <c r="K26">
        <v>-8562.5</v>
      </c>
      <c r="L26">
        <v>-11875</v>
      </c>
      <c r="M26">
        <v>-15187.5</v>
      </c>
      <c r="N26">
        <v>-18500</v>
      </c>
    </row>
    <row r="27" spans="1:14">
      <c r="A27" s="26">
        <v>6</v>
      </c>
      <c r="B27">
        <v>12750</v>
      </c>
      <c r="C27">
        <v>10000</v>
      </c>
      <c r="D27">
        <v>7250</v>
      </c>
      <c r="E27">
        <v>4500</v>
      </c>
      <c r="F27">
        <v>1750</v>
      </c>
      <c r="G27">
        <v>-1000</v>
      </c>
      <c r="H27">
        <v>-3750</v>
      </c>
      <c r="I27">
        <v>-6500</v>
      </c>
      <c r="J27">
        <v>-9250</v>
      </c>
      <c r="K27">
        <v>-12000</v>
      </c>
      <c r="L27">
        <v>-14750</v>
      </c>
      <c r="M27">
        <v>-17500</v>
      </c>
      <c r="N27">
        <v>-20250</v>
      </c>
    </row>
    <row r="30" spans="1:14">
      <c r="A30" s="9" t="s">
        <v>0</v>
      </c>
    </row>
    <row r="32" spans="1:14">
      <c r="A32" s="4" t="s">
        <v>10</v>
      </c>
      <c r="B32">
        <f>MAX(B15:B27)</f>
        <v>49250</v>
      </c>
      <c r="C32">
        <f t="shared" ref="C32:N32" si="0">MAX(C15:C27)</f>
        <v>42000</v>
      </c>
      <c r="D32">
        <f t="shared" si="0"/>
        <v>35250</v>
      </c>
      <c r="E32">
        <f t="shared" si="0"/>
        <v>28562.5</v>
      </c>
      <c r="F32">
        <f t="shared" si="0"/>
        <v>22375</v>
      </c>
      <c r="G32">
        <f t="shared" si="0"/>
        <v>16250</v>
      </c>
      <c r="H32">
        <f t="shared" si="0"/>
        <v>10625</v>
      </c>
      <c r="I32">
        <f t="shared" si="0"/>
        <v>5062.5</v>
      </c>
      <c r="J32">
        <f t="shared" si="0"/>
        <v>0</v>
      </c>
      <c r="K32">
        <f t="shared" si="0"/>
        <v>-5000</v>
      </c>
      <c r="L32">
        <f t="shared" si="0"/>
        <v>-9500</v>
      </c>
      <c r="M32">
        <f t="shared" si="0"/>
        <v>-13937.5</v>
      </c>
      <c r="N32">
        <f t="shared" si="0"/>
        <v>-17875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D10" sqref="D10"/>
    </sheetView>
  </sheetViews>
  <sheetFormatPr defaultRowHeight="15"/>
  <cols>
    <col min="1" max="1" width="14.42578125" customWidth="1"/>
    <col min="2" max="6" width="13.85546875" customWidth="1"/>
  </cols>
  <sheetData>
    <row r="1" spans="1:8">
      <c r="A1" s="29" t="s">
        <v>12</v>
      </c>
      <c r="B1" s="29"/>
      <c r="C1" s="29"/>
      <c r="D1" s="29"/>
      <c r="E1" s="29"/>
      <c r="F1" s="29"/>
      <c r="G1" s="29"/>
      <c r="H1" s="29"/>
    </row>
    <row r="3" spans="1:8">
      <c r="A3" t="s">
        <v>13</v>
      </c>
      <c r="B3">
        <v>0.4</v>
      </c>
      <c r="C3" s="30" t="s">
        <v>8</v>
      </c>
    </row>
    <row r="4" spans="1:8">
      <c r="A4" t="s">
        <v>14</v>
      </c>
      <c r="B4">
        <v>10000</v>
      </c>
      <c r="C4" s="30"/>
    </row>
    <row r="5" spans="1:8">
      <c r="A5" t="s">
        <v>17</v>
      </c>
      <c r="B5">
        <v>7.5</v>
      </c>
      <c r="C5" s="30"/>
    </row>
    <row r="6" spans="1:8">
      <c r="A6" t="s">
        <v>18</v>
      </c>
      <c r="B6">
        <v>6</v>
      </c>
      <c r="C6" s="30"/>
    </row>
    <row r="7" spans="1:8">
      <c r="A7" t="s">
        <v>15</v>
      </c>
      <c r="B7">
        <v>0.08</v>
      </c>
      <c r="C7" s="30"/>
    </row>
    <row r="8" spans="1:8">
      <c r="A8" t="s">
        <v>19</v>
      </c>
      <c r="B8">
        <v>0.03</v>
      </c>
      <c r="C8" s="30"/>
    </row>
    <row r="9" spans="1:8">
      <c r="A9" t="s">
        <v>16</v>
      </c>
      <c r="B9">
        <v>0.05</v>
      </c>
      <c r="C9" s="30"/>
    </row>
    <row r="10" spans="1:8">
      <c r="A10" t="s">
        <v>20</v>
      </c>
      <c r="B10">
        <v>0.12</v>
      </c>
      <c r="C10" s="30"/>
    </row>
    <row r="14" spans="1:8">
      <c r="A14" s="10" t="s">
        <v>21</v>
      </c>
      <c r="B14" s="10">
        <v>1</v>
      </c>
      <c r="C14" s="10">
        <v>2</v>
      </c>
      <c r="D14" s="10">
        <v>3</v>
      </c>
      <c r="E14" s="10">
        <v>4</v>
      </c>
      <c r="F14" s="10">
        <v>5</v>
      </c>
    </row>
    <row r="15" spans="1:8" s="1" customFormat="1">
      <c r="A15" s="1" t="s">
        <v>22</v>
      </c>
      <c r="B15" s="1">
        <f>B4</f>
        <v>10000</v>
      </c>
      <c r="C15" s="1">
        <f>B15*(1+$B$7)</f>
        <v>10800</v>
      </c>
      <c r="D15" s="1">
        <f t="shared" ref="D15:F15" si="0">C15*(1+$B$7)</f>
        <v>11664</v>
      </c>
      <c r="E15" s="1">
        <f t="shared" si="0"/>
        <v>12597.12</v>
      </c>
      <c r="F15" s="1">
        <f t="shared" si="0"/>
        <v>13604.889600000002</v>
      </c>
    </row>
    <row r="16" spans="1:8" s="2" customFormat="1">
      <c r="A16" s="2" t="s">
        <v>23</v>
      </c>
      <c r="B16" s="2">
        <f>B5</f>
        <v>7.5</v>
      </c>
      <c r="C16" s="2">
        <f>B16*(1+$B$8)</f>
        <v>7.7250000000000005</v>
      </c>
      <c r="D16" s="2">
        <f t="shared" ref="D16:F16" si="1">C16*(1+$B$8)</f>
        <v>7.9567500000000004</v>
      </c>
      <c r="E16" s="2">
        <f t="shared" si="1"/>
        <v>8.1954525</v>
      </c>
      <c r="F16" s="2">
        <f t="shared" si="1"/>
        <v>8.4413160749999996</v>
      </c>
    </row>
    <row r="17" spans="1:9" s="2" customFormat="1">
      <c r="A17" s="2" t="s">
        <v>24</v>
      </c>
      <c r="B17" s="2">
        <f>B6</f>
        <v>6</v>
      </c>
      <c r="C17" s="2">
        <f>B17*(1+$B$9)</f>
        <v>6.3000000000000007</v>
      </c>
      <c r="D17" s="2">
        <f t="shared" ref="D17:F17" si="2">C17*(1+$B$9)</f>
        <v>6.6150000000000011</v>
      </c>
      <c r="E17" s="2">
        <f t="shared" si="2"/>
        <v>6.9457500000000012</v>
      </c>
      <c r="F17" s="2">
        <f t="shared" si="2"/>
        <v>7.2930375000000014</v>
      </c>
      <c r="I17" s="2" t="s">
        <v>48</v>
      </c>
    </row>
    <row r="18" spans="1:9" s="2" customFormat="1">
      <c r="A18" s="2" t="s">
        <v>4</v>
      </c>
      <c r="B18" s="2">
        <f>B15*B16</f>
        <v>75000</v>
      </c>
      <c r="C18" s="2">
        <f>C15*C16</f>
        <v>83430</v>
      </c>
      <c r="D18" s="2">
        <f t="shared" ref="D18:F18" si="3">D15*D16</f>
        <v>92807.532000000007</v>
      </c>
      <c r="E18" s="2">
        <f t="shared" si="3"/>
        <v>103239.0985968</v>
      </c>
      <c r="F18" s="2">
        <f t="shared" si="3"/>
        <v>114843.17327908034</v>
      </c>
    </row>
    <row r="19" spans="1:9" s="2" customFormat="1" ht="15.75" thickBot="1">
      <c r="A19" s="2" t="s">
        <v>25</v>
      </c>
      <c r="B19" s="11">
        <f>+B15*B17</f>
        <v>60000</v>
      </c>
      <c r="C19" s="11">
        <f t="shared" ref="C19:F19" si="4">+C15*C17</f>
        <v>68040.000000000015</v>
      </c>
      <c r="D19" s="11">
        <f>+D15*D17</f>
        <v>77157.360000000015</v>
      </c>
      <c r="E19" s="11">
        <f t="shared" si="4"/>
        <v>87496.446240000019</v>
      </c>
      <c r="F19" s="11">
        <f t="shared" si="4"/>
        <v>99220.970036160041</v>
      </c>
    </row>
    <row r="20" spans="1:9" s="2" customFormat="1">
      <c r="A20" s="2" t="s">
        <v>26</v>
      </c>
      <c r="B20" s="2">
        <f>B18-B19</f>
        <v>15000</v>
      </c>
      <c r="C20" s="2">
        <f t="shared" ref="C20:F20" si="5">C18-C19</f>
        <v>15389.999999999985</v>
      </c>
      <c r="D20" s="2">
        <f t="shared" si="5"/>
        <v>15650.171999999991</v>
      </c>
      <c r="E20" s="2">
        <f t="shared" si="5"/>
        <v>15742.652356799983</v>
      </c>
      <c r="F20" s="2">
        <f t="shared" si="5"/>
        <v>15622.203242920295</v>
      </c>
    </row>
    <row r="21" spans="1:9" s="2" customFormat="1" ht="15.75" thickBot="1">
      <c r="A21" s="2" t="s">
        <v>27</v>
      </c>
      <c r="B21" s="11">
        <f>0.4*B20</f>
        <v>6000</v>
      </c>
      <c r="C21" s="11">
        <f t="shared" ref="C21:F21" si="6">0.4*C20</f>
        <v>6155.9999999999945</v>
      </c>
      <c r="D21" s="11">
        <f t="shared" si="6"/>
        <v>6260.0687999999973</v>
      </c>
      <c r="E21" s="11">
        <f t="shared" si="6"/>
        <v>6297.0609427199934</v>
      </c>
      <c r="F21" s="11">
        <f t="shared" si="6"/>
        <v>6248.8812971681182</v>
      </c>
    </row>
    <row r="22" spans="1:9" s="2" customFormat="1">
      <c r="A22" s="2" t="s">
        <v>28</v>
      </c>
      <c r="B22" s="2">
        <f>B20-B21</f>
        <v>9000</v>
      </c>
      <c r="C22" s="2">
        <f t="shared" ref="C22:F22" si="7">C20-C21</f>
        <v>9233.9999999999909</v>
      </c>
      <c r="D22" s="2">
        <f>D20-D21</f>
        <v>9390.1031999999941</v>
      </c>
      <c r="E22" s="2">
        <f t="shared" si="7"/>
        <v>9445.5914140799905</v>
      </c>
      <c r="F22" s="2">
        <f t="shared" si="7"/>
        <v>9373.3219457521773</v>
      </c>
    </row>
    <row r="24" spans="1:9">
      <c r="A24" s="2" t="s">
        <v>29</v>
      </c>
      <c r="B24" s="12">
        <f>NPV(B10,B22:F22)</f>
        <v>33402.211237899486</v>
      </c>
    </row>
    <row r="27" spans="1:9">
      <c r="A27" s="31" t="s">
        <v>49</v>
      </c>
      <c r="B27" s="31"/>
      <c r="C27" s="31"/>
      <c r="D27" s="31"/>
      <c r="E27" s="31"/>
    </row>
    <row r="28" spans="1:9">
      <c r="A28" s="31"/>
      <c r="B28" s="31"/>
      <c r="C28" s="31"/>
      <c r="D28" s="31"/>
      <c r="E28" s="31"/>
    </row>
    <row r="29" spans="1:9">
      <c r="A29" s="31"/>
      <c r="B29" s="31"/>
      <c r="C29" s="31"/>
      <c r="D29" s="31"/>
      <c r="E29" s="31"/>
    </row>
  </sheetData>
  <scenarios current="2" show="2" sqref="B22:F22 B24">
    <scenario name="Best" locked="1" count="3" user="hp" comment="Created by hp on 21/1/2010&#10;Modified by hp on 21/1/2010">
      <inputCells r="B4" val="15000"/>
      <inputCells r="B5" val="9"/>
      <inputCells r="B7" val="0.09"/>
    </scenario>
    <scenario name="Worst Scenario" locked="1" count="3" user="hp" comment="Created by hp on 21/1/2010&#10;Modified by hp on 21/1/2010">
      <inputCells r="B4" val="5000"/>
      <inputCells r="B5" val="5"/>
      <inputCells r="B7" val="0.02"/>
    </scenario>
    <scenario name="Most Likely" locked="1" count="3" user="hp" comment="Created by hp on 21/1/2010&#10;Modified by hp on 21/1/2010">
      <inputCells r="B4" val="10000"/>
      <inputCells r="B5" val="7.5"/>
      <inputCells r="B7" val="0.08"/>
    </scenario>
  </scenarios>
  <mergeCells count="3">
    <mergeCell ref="A1:H1"/>
    <mergeCell ref="C3:C10"/>
    <mergeCell ref="A27:E29"/>
  </mergeCells>
  <pageMargins left="0.7" right="0.7" top="0.75" bottom="0.75" header="0.3" footer="0.3"/>
  <ignoredErrors>
    <ignoredError sqref="B21:F2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B1:G18"/>
  <sheetViews>
    <sheetView showGridLines="0" workbookViewId="0">
      <selection activeCell="C20" sqref="C19:C20"/>
    </sheetView>
  </sheetViews>
  <sheetFormatPr defaultRowHeight="15" outlineLevelRow="1" outlineLevelCol="1"/>
  <cols>
    <col min="3" max="3" width="18.5703125" customWidth="1"/>
    <col min="4" max="7" width="13.28515625" customWidth="1" outlineLevel="1"/>
  </cols>
  <sheetData>
    <row r="1" spans="2:7" ht="15.75" thickBot="1"/>
    <row r="2" spans="2:7" ht="15.75">
      <c r="B2" s="17" t="s">
        <v>33</v>
      </c>
      <c r="C2" s="17"/>
      <c r="D2" s="22"/>
      <c r="E2" s="22"/>
      <c r="F2" s="22"/>
      <c r="G2" s="22"/>
    </row>
    <row r="3" spans="2:7" ht="15.75" collapsed="1">
      <c r="B3" s="16"/>
      <c r="C3" s="16"/>
      <c r="D3" s="23" t="s">
        <v>35</v>
      </c>
      <c r="E3" s="23" t="s">
        <v>30</v>
      </c>
      <c r="F3" s="23" t="s">
        <v>32</v>
      </c>
      <c r="G3" s="23" t="s">
        <v>40</v>
      </c>
    </row>
    <row r="4" spans="2:7" ht="45" hidden="1" outlineLevel="1">
      <c r="B4" s="19"/>
      <c r="C4" s="19"/>
      <c r="D4" s="13"/>
      <c r="E4" s="25" t="s">
        <v>31</v>
      </c>
      <c r="F4" s="25" t="s">
        <v>31</v>
      </c>
      <c r="G4" s="25" t="s">
        <v>31</v>
      </c>
    </row>
    <row r="5" spans="2:7">
      <c r="B5" s="20" t="s">
        <v>34</v>
      </c>
      <c r="C5" s="20"/>
      <c r="D5" s="18"/>
      <c r="E5" s="18"/>
      <c r="F5" s="18"/>
      <c r="G5" s="18"/>
    </row>
    <row r="6" spans="2:7" outlineLevel="1">
      <c r="B6" s="19"/>
      <c r="C6" s="19" t="s">
        <v>41</v>
      </c>
      <c r="D6" s="13">
        <v>10000</v>
      </c>
      <c r="E6" s="24">
        <v>15000</v>
      </c>
      <c r="F6" s="24">
        <v>5000</v>
      </c>
      <c r="G6" s="24">
        <v>10000</v>
      </c>
    </row>
    <row r="7" spans="2:7" outlineLevel="1">
      <c r="B7" s="19"/>
      <c r="C7" s="19" t="s">
        <v>23</v>
      </c>
      <c r="D7" s="13">
        <v>7.5</v>
      </c>
      <c r="E7" s="24">
        <v>9</v>
      </c>
      <c r="F7" s="24">
        <v>5</v>
      </c>
      <c r="G7" s="24">
        <v>7.5</v>
      </c>
    </row>
    <row r="8" spans="2:7" outlineLevel="1">
      <c r="B8" s="19"/>
      <c r="C8" s="19" t="s">
        <v>47</v>
      </c>
      <c r="D8" s="13">
        <v>0.08</v>
      </c>
      <c r="E8" s="24">
        <v>0.09</v>
      </c>
      <c r="F8" s="24">
        <v>0.02</v>
      </c>
      <c r="G8" s="24">
        <v>0.08</v>
      </c>
    </row>
    <row r="9" spans="2:7">
      <c r="B9" s="20" t="s">
        <v>36</v>
      </c>
      <c r="C9" s="20"/>
      <c r="D9" s="18"/>
      <c r="E9" s="18"/>
      <c r="F9" s="18"/>
      <c r="G9" s="18"/>
    </row>
    <row r="10" spans="2:7" outlineLevel="1">
      <c r="B10" s="19"/>
      <c r="C10" s="19" t="s">
        <v>42</v>
      </c>
      <c r="D10" s="14">
        <v>9000</v>
      </c>
      <c r="E10" s="14">
        <v>27000</v>
      </c>
      <c r="F10" s="14">
        <v>-3000</v>
      </c>
      <c r="G10" s="14">
        <v>9000</v>
      </c>
    </row>
    <row r="11" spans="2:7" outlineLevel="1">
      <c r="B11" s="19"/>
      <c r="C11" s="19" t="s">
        <v>43</v>
      </c>
      <c r="D11" s="14">
        <v>9233.9999999999909</v>
      </c>
      <c r="E11" s="14">
        <v>29135.7</v>
      </c>
      <c r="F11" s="14">
        <v>-3519</v>
      </c>
      <c r="G11" s="14">
        <v>9233.9999999999909</v>
      </c>
    </row>
    <row r="12" spans="2:7" outlineLevel="1">
      <c r="B12" s="19"/>
      <c r="C12" s="19" t="s">
        <v>44</v>
      </c>
      <c r="D12" s="14">
        <v>9390.1031999999905</v>
      </c>
      <c r="E12" s="14">
        <v>31363.344990000001</v>
      </c>
      <c r="F12" s="14">
        <v>-4090.3326000000002</v>
      </c>
      <c r="G12" s="14">
        <v>9390.1031999999905</v>
      </c>
    </row>
    <row r="13" spans="2:7" outlineLevel="1">
      <c r="B13" s="19"/>
      <c r="C13" s="19" t="s">
        <v>45</v>
      </c>
      <c r="D13" s="14">
        <v>9445.5914140799905</v>
      </c>
      <c r="E13" s="14">
        <v>33669.636389972999</v>
      </c>
      <c r="F13" s="14">
        <v>-4718.4968847600003</v>
      </c>
      <c r="G13" s="14">
        <v>9445.5914140799905</v>
      </c>
    </row>
    <row r="14" spans="2:7" outlineLevel="1">
      <c r="B14" s="19"/>
      <c r="C14" s="19" t="s">
        <v>46</v>
      </c>
      <c r="D14" s="14">
        <v>9373.3219457521809</v>
      </c>
      <c r="E14" s="14">
        <v>36036.092040844298</v>
      </c>
      <c r="F14" s="14">
        <v>-5408.3510176480604</v>
      </c>
      <c r="G14" s="14">
        <v>9373.3219457521809</v>
      </c>
    </row>
    <row r="15" spans="2:7" ht="15.75" outlineLevel="1" thickBot="1">
      <c r="B15" s="21"/>
      <c r="C15" s="21" t="s">
        <v>29</v>
      </c>
      <c r="D15" s="15">
        <v>33402.211237899501</v>
      </c>
      <c r="E15" s="15">
        <v>111503.26300281299</v>
      </c>
      <c r="F15" s="15">
        <v>-14462.848321069099</v>
      </c>
      <c r="G15" s="15">
        <v>33402.211237899501</v>
      </c>
    </row>
    <row r="16" spans="2:7">
      <c r="B16" t="s">
        <v>37</v>
      </c>
    </row>
    <row r="17" spans="2:2">
      <c r="B17" t="s">
        <v>38</v>
      </c>
    </row>
    <row r="18" spans="2:2">
      <c r="B1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One way data table</vt:lpstr>
      <vt:lpstr>Two Way Data table</vt:lpstr>
      <vt:lpstr>Scenario Manager</vt:lpstr>
      <vt:lpstr>Scenario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2010-01-21T10:50:01Z</dcterms:created>
  <dcterms:modified xsi:type="dcterms:W3CDTF">2010-01-22T06:44:10Z</dcterms:modified>
</cp:coreProperties>
</file>