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43" i="1"/>
  <c r="E40"/>
  <c r="I25"/>
  <c r="I24"/>
  <c r="I23"/>
  <c r="I22"/>
  <c r="I21"/>
  <c r="I20"/>
  <c r="I19"/>
  <c r="I18"/>
  <c r="I17"/>
  <c r="I16"/>
  <c r="I15"/>
  <c r="I14"/>
  <c r="I13"/>
  <c r="I12"/>
  <c r="I11"/>
  <c r="G25"/>
  <c r="G24"/>
  <c r="G23"/>
  <c r="G22"/>
  <c r="G21"/>
  <c r="G20"/>
  <c r="G19"/>
  <c r="G18"/>
  <c r="G17"/>
  <c r="G16"/>
  <c r="G15"/>
  <c r="G14"/>
  <c r="G13"/>
  <c r="G12"/>
  <c r="G11"/>
  <c r="F44"/>
  <c r="F41"/>
  <c r="J35"/>
  <c r="J32"/>
  <c r="J34" s="1"/>
  <c r="J36" s="1"/>
  <c r="F33"/>
  <c r="F34" s="1"/>
  <c r="F32"/>
  <c r="F36" s="1"/>
  <c r="E13"/>
  <c r="E12"/>
  <c r="E11"/>
  <c r="F11"/>
  <c r="B25"/>
  <c r="B24"/>
  <c r="B23"/>
  <c r="B22"/>
  <c r="B21"/>
  <c r="B20"/>
  <c r="B19"/>
  <c r="B18"/>
  <c r="B17"/>
  <c r="B16"/>
  <c r="B15"/>
  <c r="B14"/>
  <c r="B13"/>
  <c r="B12"/>
  <c r="B11"/>
  <c r="F12" l="1"/>
  <c r="F13"/>
  <c r="E14" s="1"/>
  <c r="C11"/>
  <c r="C12" l="1"/>
  <c r="F14" l="1"/>
  <c r="C13"/>
  <c r="C14" s="1"/>
  <c r="E15" l="1"/>
  <c r="F15"/>
  <c r="E16" s="1"/>
  <c r="C15"/>
  <c r="C16" l="1"/>
  <c r="F16" l="1"/>
  <c r="E17" s="1"/>
  <c r="C17"/>
  <c r="C18" l="1"/>
  <c r="F17" l="1"/>
  <c r="E18" s="1"/>
  <c r="C19"/>
  <c r="C20" l="1"/>
  <c r="F18" l="1"/>
  <c r="C21"/>
  <c r="E19" l="1"/>
  <c r="F19"/>
  <c r="E20" s="1"/>
  <c r="C22"/>
  <c r="F20" l="1"/>
  <c r="E21" s="1"/>
  <c r="C23"/>
  <c r="C24" l="1"/>
  <c r="F21" l="1"/>
  <c r="E22" s="1"/>
  <c r="C25"/>
  <c r="F22" l="1"/>
  <c r="E23" l="1"/>
  <c r="F23"/>
  <c r="E24" s="1"/>
  <c r="F24" l="1"/>
  <c r="E25" s="1"/>
  <c r="G26" l="1"/>
  <c r="F25" l="1"/>
</calcChain>
</file>

<file path=xl/sharedStrings.xml><?xml version="1.0" encoding="utf-8"?>
<sst xmlns="http://schemas.openxmlformats.org/spreadsheetml/2006/main" count="75" uniqueCount="37">
  <si>
    <t>Cost of the Asset</t>
  </si>
  <si>
    <t>Companies Act</t>
  </si>
  <si>
    <t>Income Tax</t>
  </si>
  <si>
    <t>Depreciation</t>
  </si>
  <si>
    <t>WDV</t>
  </si>
  <si>
    <t>DTA</t>
  </si>
  <si>
    <t>DTL</t>
  </si>
  <si>
    <t>Lets Assume</t>
  </si>
  <si>
    <t>Depreciation and WDV calculation on above mentioned asset</t>
  </si>
  <si>
    <t>DTA/DTL</t>
  </si>
  <si>
    <t>Year</t>
  </si>
  <si>
    <t>Life of asset</t>
  </si>
  <si>
    <t>15 Year</t>
  </si>
  <si>
    <t>WDV at year end</t>
  </si>
  <si>
    <t>Rate of Dep.</t>
  </si>
  <si>
    <t>As we can see that at the end of fifteen year, we come to a conclusion that Deferred tax calculation seems to be on equal sides</t>
  </si>
  <si>
    <t>Consideration to give:</t>
  </si>
  <si>
    <t>In Second Year</t>
  </si>
  <si>
    <t>WDV Approach followed</t>
  </si>
  <si>
    <t>Depreciation Approach followed</t>
  </si>
  <si>
    <t>DTA/DTL as per Calculation</t>
  </si>
  <si>
    <t>Less: DTA/DTL already Provided</t>
  </si>
  <si>
    <t>If we are following depreciation approach then reversal of DTA/DTL will be not happened in succeeding year but only a entry for the effect will be passed but if we following the approach of WDV then we have to nullify the effect of DTA/DTL already provided in preceeding year.</t>
  </si>
  <si>
    <t>For Example</t>
  </si>
  <si>
    <t>DTA/DTL to be Shown in B/S</t>
  </si>
  <si>
    <t>Already provided in last year</t>
  </si>
  <si>
    <t>DTA/DTL to be provided in P&amp;L</t>
  </si>
  <si>
    <t xml:space="preserve">As a new learner during articleship we generally confused about Deferred tax calculation, whether same should be prepared on WDV differentials or Depreciation differentials. In this sheet I tried to explain the effect of both method of Deferred tax calculations. I hope this sheet will be helpful for new learners. </t>
  </si>
  <si>
    <t>Accounting Entries in Books of Accounts</t>
  </si>
  <si>
    <t>At end of 2nd Year</t>
  </si>
  <si>
    <t>at end of 1st Year</t>
  </si>
  <si>
    <t xml:space="preserve">DTA/DTL on Differetial amount of </t>
  </si>
  <si>
    <t>Profit &amp; Loss A/c        Dr.</t>
  </si>
  <si>
    <t>To Def. Tax Liab. A/c    Cr.</t>
  </si>
  <si>
    <t xml:space="preserve">Rate of Income tax </t>
  </si>
  <si>
    <t>Salvage Value at End of life</t>
  </si>
  <si>
    <t>5% of Cost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</si>
</sst>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9" fontId="2" fillId="0" borderId="10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64" fontId="0" fillId="0" borderId="6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2" fillId="0" borderId="0" xfId="0" applyFont="1"/>
    <xf numFmtId="164" fontId="2" fillId="0" borderId="0" xfId="1" applyNumberFormat="1" applyFont="1"/>
    <xf numFmtId="0" fontId="3" fillId="0" borderId="0" xfId="0" applyFont="1"/>
    <xf numFmtId="164" fontId="2" fillId="0" borderId="14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15" xfId="0" applyNumberFormat="1" applyBorder="1"/>
    <xf numFmtId="164" fontId="0" fillId="0" borderId="8" xfId="1" applyNumberFormat="1" applyFont="1" applyBorder="1"/>
    <xf numFmtId="164" fontId="0" fillId="0" borderId="2" xfId="0" applyNumberFormat="1" applyBorder="1"/>
    <xf numFmtId="164" fontId="0" fillId="0" borderId="7" xfId="0" applyNumberForma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9" xfId="1" applyNumberFormat="1" applyFont="1" applyBorder="1"/>
    <xf numFmtId="0" fontId="0" fillId="0" borderId="13" xfId="0" applyBorder="1"/>
    <xf numFmtId="164" fontId="2" fillId="0" borderId="16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Font="1" applyAlignment="1">
      <alignment horizontal="justify" wrapText="1"/>
    </xf>
    <xf numFmtId="164" fontId="0" fillId="0" borderId="9" xfId="0" applyNumberFormat="1" applyBorder="1"/>
    <xf numFmtId="0" fontId="0" fillId="0" borderId="10" xfId="0" applyBorder="1"/>
    <xf numFmtId="0" fontId="0" fillId="0" borderId="18" xfId="0" applyBorder="1"/>
    <xf numFmtId="0" fontId="0" fillId="0" borderId="1" xfId="0" applyBorder="1"/>
    <xf numFmtId="164" fontId="0" fillId="0" borderId="11" xfId="0" applyNumberFormat="1" applyBorder="1"/>
    <xf numFmtId="0" fontId="0" fillId="0" borderId="11" xfId="0" applyBorder="1"/>
    <xf numFmtId="164" fontId="0" fillId="0" borderId="1" xfId="0" applyNumberFormat="1" applyBorder="1"/>
    <xf numFmtId="10" fontId="2" fillId="0" borderId="9" xfId="0" applyNumberFormat="1" applyFont="1" applyBorder="1"/>
    <xf numFmtId="0" fontId="2" fillId="2" borderId="0" xfId="0" applyFont="1" applyFill="1"/>
    <xf numFmtId="0" fontId="0" fillId="2" borderId="0" xfId="0" applyFill="1"/>
    <xf numFmtId="164" fontId="0" fillId="2" borderId="0" xfId="1" applyNumberFormat="1" applyFont="1" applyFill="1"/>
    <xf numFmtId="0" fontId="2" fillId="2" borderId="0" xfId="0" applyFont="1" applyFill="1" applyAlignment="1">
      <alignment horizontal="justify" wrapText="1"/>
    </xf>
    <xf numFmtId="0" fontId="4" fillId="2" borderId="0" xfId="0" applyFont="1" applyFill="1"/>
    <xf numFmtId="0" fontId="2" fillId="2" borderId="17" xfId="0" applyFont="1" applyFill="1" applyBorder="1" applyAlignment="1">
      <alignment horizontal="justify" wrapText="1"/>
    </xf>
    <xf numFmtId="164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view="pageBreakPreview" zoomScaleSheetLayoutView="100" workbookViewId="0">
      <selection activeCell="D47" sqref="D47"/>
    </sheetView>
  </sheetViews>
  <sheetFormatPr defaultRowHeight="15"/>
  <cols>
    <col min="1" max="1" width="9.28515625" bestFit="1" customWidth="1"/>
    <col min="2" max="2" width="11.85546875" customWidth="1"/>
    <col min="3" max="3" width="13.28515625" bestFit="1" customWidth="1"/>
    <col min="4" max="4" width="9.28515625" bestFit="1" customWidth="1"/>
    <col min="5" max="5" width="9.42578125" bestFit="1" customWidth="1"/>
    <col min="6" max="6" width="10.140625" bestFit="1" customWidth="1"/>
    <col min="7" max="7" width="10.42578125" customWidth="1"/>
    <col min="8" max="8" width="10.5703125" style="1" bestFit="1" customWidth="1"/>
    <col min="9" max="9" width="9" style="1" bestFit="1" customWidth="1"/>
    <col min="10" max="10" width="9.28515625" bestFit="1" customWidth="1"/>
    <col min="11" max="11" width="10.5703125" bestFit="1" customWidth="1"/>
  </cols>
  <sheetData>
    <row r="1" spans="1:10" ht="47.25" customHeight="1" thickBot="1">
      <c r="A1" s="71" t="s">
        <v>27</v>
      </c>
      <c r="B1" s="71"/>
      <c r="C1" s="71"/>
      <c r="D1" s="71"/>
      <c r="E1" s="71"/>
      <c r="F1" s="71"/>
      <c r="G1" s="71"/>
      <c r="H1" s="71"/>
      <c r="I1" s="71"/>
      <c r="J1" s="71"/>
    </row>
    <row r="3" spans="1:10">
      <c r="A3" s="37" t="s">
        <v>7</v>
      </c>
    </row>
    <row r="4" spans="1:10">
      <c r="A4" s="37" t="s">
        <v>0</v>
      </c>
      <c r="B4" s="37"/>
      <c r="C4" s="38">
        <v>200000</v>
      </c>
      <c r="D4" s="37" t="s">
        <v>35</v>
      </c>
      <c r="E4" s="37"/>
      <c r="F4" s="37"/>
      <c r="G4" s="37" t="s">
        <v>36</v>
      </c>
    </row>
    <row r="6" spans="1:10">
      <c r="A6" s="70" t="s">
        <v>8</v>
      </c>
      <c r="B6" s="67"/>
      <c r="C6" s="67"/>
      <c r="D6" s="67"/>
      <c r="E6" s="67"/>
      <c r="F6" s="67"/>
      <c r="G6" s="67"/>
      <c r="H6" s="68"/>
      <c r="I6" s="68"/>
      <c r="J6" s="67"/>
    </row>
    <row r="8" spans="1:10">
      <c r="A8" s="53" t="s">
        <v>1</v>
      </c>
      <c r="B8" s="54"/>
      <c r="C8" s="54"/>
      <c r="D8" s="53" t="s">
        <v>2</v>
      </c>
      <c r="E8" s="54"/>
      <c r="F8" s="55"/>
      <c r="G8" s="53" t="s">
        <v>31</v>
      </c>
      <c r="H8" s="54"/>
      <c r="I8" s="54"/>
      <c r="J8" s="55"/>
    </row>
    <row r="9" spans="1:10">
      <c r="A9" s="27" t="s">
        <v>11</v>
      </c>
      <c r="B9" s="28"/>
      <c r="C9" s="28" t="s">
        <v>12</v>
      </c>
      <c r="D9" s="29" t="s">
        <v>14</v>
      </c>
      <c r="E9" s="30"/>
      <c r="F9" s="31">
        <v>0.15</v>
      </c>
      <c r="G9" s="32" t="s">
        <v>34</v>
      </c>
      <c r="H9" s="33"/>
      <c r="I9" s="33"/>
      <c r="J9" s="65">
        <v>0.309</v>
      </c>
    </row>
    <row r="10" spans="1:10" s="4" customFormat="1" ht="30">
      <c r="A10" s="19" t="s">
        <v>10</v>
      </c>
      <c r="B10" s="23" t="s">
        <v>3</v>
      </c>
      <c r="C10" s="20" t="s">
        <v>13</v>
      </c>
      <c r="D10" s="21" t="s">
        <v>10</v>
      </c>
      <c r="E10" s="22" t="s">
        <v>3</v>
      </c>
      <c r="F10" s="23" t="s">
        <v>13</v>
      </c>
      <c r="G10" s="24" t="s">
        <v>3</v>
      </c>
      <c r="H10" s="25" t="s">
        <v>9</v>
      </c>
      <c r="I10" s="26" t="s">
        <v>4</v>
      </c>
      <c r="J10" s="26" t="s">
        <v>9</v>
      </c>
    </row>
    <row r="11" spans="1:10">
      <c r="A11" s="8">
        <v>1</v>
      </c>
      <c r="B11" s="12">
        <f t="shared" ref="B11:B25" si="0">$C$4*0.95/15</f>
        <v>12666.666666666666</v>
      </c>
      <c r="C11" s="12">
        <f>+C4-B11</f>
        <v>187333.33333333334</v>
      </c>
      <c r="D11" s="12">
        <v>1</v>
      </c>
      <c r="E11" s="14">
        <f>+C4*15%</f>
        <v>30000</v>
      </c>
      <c r="F11" s="17">
        <f>+C4-E11</f>
        <v>170000</v>
      </c>
      <c r="G11" s="15">
        <f>(B11-E11)*0.309</f>
        <v>-5356.0000000000009</v>
      </c>
      <c r="H11" s="17" t="s">
        <v>6</v>
      </c>
      <c r="I11" s="35">
        <f>+(F11-C11)*0.309</f>
        <v>-5356.0000000000027</v>
      </c>
      <c r="J11" s="9" t="s">
        <v>6</v>
      </c>
    </row>
    <row r="12" spans="1:10">
      <c r="A12" s="8">
        <v>2</v>
      </c>
      <c r="B12" s="12">
        <f t="shared" si="0"/>
        <v>12666.666666666666</v>
      </c>
      <c r="C12" s="12">
        <f>+C11-B12</f>
        <v>174666.66666666669</v>
      </c>
      <c r="D12" s="12">
        <v>2</v>
      </c>
      <c r="E12" s="14">
        <f>+F11*15%</f>
        <v>25500</v>
      </c>
      <c r="F12" s="17">
        <f>+F11-E12</f>
        <v>144500</v>
      </c>
      <c r="G12" s="15">
        <f t="shared" ref="G12:G25" si="1">(B12-E12)*0.309</f>
        <v>-3965.5</v>
      </c>
      <c r="H12" s="17" t="s">
        <v>6</v>
      </c>
      <c r="I12" s="35">
        <f t="shared" ref="I12:I25" si="2">+(F12-C12)*0.309</f>
        <v>-9321.5000000000055</v>
      </c>
      <c r="J12" s="9" t="s">
        <v>6</v>
      </c>
    </row>
    <row r="13" spans="1:10">
      <c r="A13" s="8">
        <v>3</v>
      </c>
      <c r="B13" s="12">
        <f t="shared" si="0"/>
        <v>12666.666666666666</v>
      </c>
      <c r="C13" s="12">
        <f t="shared" ref="C13:C25" si="3">+C12-B13</f>
        <v>162000.00000000003</v>
      </c>
      <c r="D13" s="12">
        <v>3</v>
      </c>
      <c r="E13" s="14">
        <f t="shared" ref="E13:E25" si="4">+F12*15%</f>
        <v>21675</v>
      </c>
      <c r="F13" s="17">
        <f t="shared" ref="F13:F25" si="5">+F12-E13</f>
        <v>122825</v>
      </c>
      <c r="G13" s="15">
        <f t="shared" si="1"/>
        <v>-2783.5750000000003</v>
      </c>
      <c r="H13" s="17" t="s">
        <v>6</v>
      </c>
      <c r="I13" s="35">
        <f t="shared" si="2"/>
        <v>-12105.075000000008</v>
      </c>
      <c r="J13" s="9" t="s">
        <v>6</v>
      </c>
    </row>
    <row r="14" spans="1:10">
      <c r="A14" s="8">
        <v>4</v>
      </c>
      <c r="B14" s="12">
        <f t="shared" si="0"/>
        <v>12666.666666666666</v>
      </c>
      <c r="C14" s="12">
        <f t="shared" si="3"/>
        <v>149333.33333333337</v>
      </c>
      <c r="D14" s="12">
        <v>4</v>
      </c>
      <c r="E14" s="14">
        <f t="shared" si="4"/>
        <v>18423.75</v>
      </c>
      <c r="F14" s="17">
        <f t="shared" si="5"/>
        <v>104401.25</v>
      </c>
      <c r="G14" s="15">
        <f t="shared" si="1"/>
        <v>-1778.9387500000003</v>
      </c>
      <c r="H14" s="17" t="s">
        <v>6</v>
      </c>
      <c r="I14" s="35">
        <f t="shared" si="2"/>
        <v>-13884.013750000011</v>
      </c>
      <c r="J14" s="9" t="s">
        <v>6</v>
      </c>
    </row>
    <row r="15" spans="1:10">
      <c r="A15" s="8">
        <v>5</v>
      </c>
      <c r="B15" s="12">
        <f t="shared" si="0"/>
        <v>12666.666666666666</v>
      </c>
      <c r="C15" s="12">
        <f t="shared" si="3"/>
        <v>136666.66666666672</v>
      </c>
      <c r="D15" s="12">
        <v>5</v>
      </c>
      <c r="E15" s="14">
        <f t="shared" si="4"/>
        <v>15660.1875</v>
      </c>
      <c r="F15" s="17">
        <f t="shared" si="5"/>
        <v>88741.0625</v>
      </c>
      <c r="G15" s="15">
        <f t="shared" si="1"/>
        <v>-924.99793750000015</v>
      </c>
      <c r="H15" s="17" t="s">
        <v>6</v>
      </c>
      <c r="I15" s="35">
        <f t="shared" si="2"/>
        <v>-14809.011687500015</v>
      </c>
      <c r="J15" s="9" t="s">
        <v>6</v>
      </c>
    </row>
    <row r="16" spans="1:10">
      <c r="A16" s="8">
        <v>6</v>
      </c>
      <c r="B16" s="12">
        <f t="shared" si="0"/>
        <v>12666.666666666666</v>
      </c>
      <c r="C16" s="12">
        <f t="shared" si="3"/>
        <v>124000.00000000004</v>
      </c>
      <c r="D16" s="12">
        <v>6</v>
      </c>
      <c r="E16" s="14">
        <f t="shared" si="4"/>
        <v>13311.159374999999</v>
      </c>
      <c r="F16" s="17">
        <f t="shared" si="5"/>
        <v>75429.903124999997</v>
      </c>
      <c r="G16" s="15">
        <f t="shared" si="1"/>
        <v>-199.14824687499996</v>
      </c>
      <c r="H16" s="17" t="s">
        <v>6</v>
      </c>
      <c r="I16" s="35">
        <f t="shared" si="2"/>
        <v>-15008.159934375015</v>
      </c>
      <c r="J16" s="9" t="s">
        <v>6</v>
      </c>
    </row>
    <row r="17" spans="1:10">
      <c r="A17" s="8">
        <v>7</v>
      </c>
      <c r="B17" s="12">
        <f t="shared" si="0"/>
        <v>12666.666666666666</v>
      </c>
      <c r="C17" s="12">
        <f t="shared" si="3"/>
        <v>111333.33333333337</v>
      </c>
      <c r="D17" s="12">
        <v>7</v>
      </c>
      <c r="E17" s="14">
        <f t="shared" si="4"/>
        <v>11314.485468749999</v>
      </c>
      <c r="F17" s="17">
        <f t="shared" si="5"/>
        <v>64115.41765625</v>
      </c>
      <c r="G17" s="15">
        <f t="shared" si="1"/>
        <v>417.82399015625003</v>
      </c>
      <c r="H17" s="17" t="s">
        <v>5</v>
      </c>
      <c r="I17" s="35">
        <f t="shared" si="2"/>
        <v>-14590.335944218761</v>
      </c>
      <c r="J17" s="9" t="s">
        <v>6</v>
      </c>
    </row>
    <row r="18" spans="1:10">
      <c r="A18" s="8">
        <v>8</v>
      </c>
      <c r="B18" s="12">
        <f t="shared" si="0"/>
        <v>12666.666666666666</v>
      </c>
      <c r="C18" s="12">
        <f t="shared" si="3"/>
        <v>98666.666666666701</v>
      </c>
      <c r="D18" s="12">
        <v>8</v>
      </c>
      <c r="E18" s="14">
        <f t="shared" si="4"/>
        <v>9617.3126484374989</v>
      </c>
      <c r="F18" s="17">
        <f t="shared" si="5"/>
        <v>54498.105007812497</v>
      </c>
      <c r="G18" s="15">
        <f t="shared" si="1"/>
        <v>942.25039163281269</v>
      </c>
      <c r="H18" s="17" t="s">
        <v>5</v>
      </c>
      <c r="I18" s="35">
        <f t="shared" si="2"/>
        <v>-13648.085552585948</v>
      </c>
      <c r="J18" s="9" t="s">
        <v>6</v>
      </c>
    </row>
    <row r="19" spans="1:10">
      <c r="A19" s="8">
        <v>9</v>
      </c>
      <c r="B19" s="12">
        <f t="shared" si="0"/>
        <v>12666.666666666666</v>
      </c>
      <c r="C19" s="12">
        <f t="shared" si="3"/>
        <v>86000.000000000029</v>
      </c>
      <c r="D19" s="12">
        <v>9</v>
      </c>
      <c r="E19" s="14">
        <f t="shared" si="4"/>
        <v>8174.7157511718742</v>
      </c>
      <c r="F19" s="17">
        <f t="shared" si="5"/>
        <v>46323.389256640621</v>
      </c>
      <c r="G19" s="15">
        <f t="shared" si="1"/>
        <v>1388.0128328878907</v>
      </c>
      <c r="H19" s="17" t="s">
        <v>5</v>
      </c>
      <c r="I19" s="35">
        <f t="shared" si="2"/>
        <v>-12260.072719698057</v>
      </c>
      <c r="J19" s="9" t="s">
        <v>6</v>
      </c>
    </row>
    <row r="20" spans="1:10">
      <c r="A20" s="8">
        <v>10</v>
      </c>
      <c r="B20" s="12">
        <f t="shared" si="0"/>
        <v>12666.666666666666</v>
      </c>
      <c r="C20" s="12">
        <f t="shared" si="3"/>
        <v>73333.333333333358</v>
      </c>
      <c r="D20" s="12">
        <v>10</v>
      </c>
      <c r="E20" s="14">
        <f t="shared" si="4"/>
        <v>6948.5083884960932</v>
      </c>
      <c r="F20" s="17">
        <f t="shared" si="5"/>
        <v>39374.88086814453</v>
      </c>
      <c r="G20" s="15">
        <f t="shared" si="1"/>
        <v>1766.910907954707</v>
      </c>
      <c r="H20" s="17" t="s">
        <v>5</v>
      </c>
      <c r="I20" s="35">
        <f t="shared" si="2"/>
        <v>-10493.161811743348</v>
      </c>
      <c r="J20" s="9" t="s">
        <v>6</v>
      </c>
    </row>
    <row r="21" spans="1:10">
      <c r="A21" s="8">
        <v>11</v>
      </c>
      <c r="B21" s="12">
        <f t="shared" si="0"/>
        <v>12666.666666666666</v>
      </c>
      <c r="C21" s="12">
        <f t="shared" si="3"/>
        <v>60666.666666666693</v>
      </c>
      <c r="D21" s="12">
        <v>11</v>
      </c>
      <c r="E21" s="14">
        <f t="shared" si="4"/>
        <v>5906.2321302216797</v>
      </c>
      <c r="F21" s="17">
        <f t="shared" si="5"/>
        <v>33468.648737922849</v>
      </c>
      <c r="G21" s="15">
        <f t="shared" si="1"/>
        <v>2088.9742717615009</v>
      </c>
      <c r="H21" s="17" t="s">
        <v>5</v>
      </c>
      <c r="I21" s="35">
        <f t="shared" si="2"/>
        <v>-8404.1875399818473</v>
      </c>
      <c r="J21" s="9" t="s">
        <v>6</v>
      </c>
    </row>
    <row r="22" spans="1:10">
      <c r="A22" s="8">
        <v>12</v>
      </c>
      <c r="B22" s="12">
        <f t="shared" si="0"/>
        <v>12666.666666666666</v>
      </c>
      <c r="C22" s="12">
        <f t="shared" si="3"/>
        <v>48000.000000000029</v>
      </c>
      <c r="D22" s="12">
        <v>12</v>
      </c>
      <c r="E22" s="14">
        <f t="shared" si="4"/>
        <v>5020.2973106884274</v>
      </c>
      <c r="F22" s="17">
        <f t="shared" si="5"/>
        <v>28448.351427234422</v>
      </c>
      <c r="G22" s="15">
        <f t="shared" si="1"/>
        <v>2362.7281309972759</v>
      </c>
      <c r="H22" s="17" t="s">
        <v>5</v>
      </c>
      <c r="I22" s="35">
        <f t="shared" si="2"/>
        <v>-6041.4594089845723</v>
      </c>
      <c r="J22" s="9" t="s">
        <v>6</v>
      </c>
    </row>
    <row r="23" spans="1:10">
      <c r="A23" s="8">
        <v>13</v>
      </c>
      <c r="B23" s="12">
        <f t="shared" si="0"/>
        <v>12666.666666666666</v>
      </c>
      <c r="C23" s="12">
        <f t="shared" si="3"/>
        <v>35333.333333333365</v>
      </c>
      <c r="D23" s="12">
        <v>13</v>
      </c>
      <c r="E23" s="14">
        <f t="shared" si="4"/>
        <v>4267.2527140851635</v>
      </c>
      <c r="F23" s="17">
        <f t="shared" si="5"/>
        <v>24181.098713149258</v>
      </c>
      <c r="G23" s="15">
        <f t="shared" si="1"/>
        <v>2595.4189113476841</v>
      </c>
      <c r="H23" s="17" t="s">
        <v>5</v>
      </c>
      <c r="I23" s="35">
        <f t="shared" si="2"/>
        <v>-3446.0404976368891</v>
      </c>
      <c r="J23" s="9" t="s">
        <v>6</v>
      </c>
    </row>
    <row r="24" spans="1:10">
      <c r="A24" s="8">
        <v>14</v>
      </c>
      <c r="B24" s="12">
        <f t="shared" si="0"/>
        <v>12666.666666666666</v>
      </c>
      <c r="C24" s="12">
        <f t="shared" si="3"/>
        <v>22666.666666666701</v>
      </c>
      <c r="D24" s="12">
        <v>14</v>
      </c>
      <c r="E24" s="14">
        <f t="shared" si="4"/>
        <v>3627.1648069723888</v>
      </c>
      <c r="F24" s="17">
        <f t="shared" si="5"/>
        <v>20553.93390617687</v>
      </c>
      <c r="G24" s="15">
        <f t="shared" si="1"/>
        <v>2793.2060746455318</v>
      </c>
      <c r="H24" s="17" t="s">
        <v>5</v>
      </c>
      <c r="I24" s="35">
        <f t="shared" si="2"/>
        <v>-652.83442299135777</v>
      </c>
      <c r="J24" s="9" t="s">
        <v>6</v>
      </c>
    </row>
    <row r="25" spans="1:10">
      <c r="A25" s="10">
        <v>15</v>
      </c>
      <c r="B25" s="13">
        <f t="shared" si="0"/>
        <v>12666.666666666666</v>
      </c>
      <c r="C25" s="13">
        <f t="shared" si="3"/>
        <v>10000.000000000035</v>
      </c>
      <c r="D25" s="13">
        <v>15</v>
      </c>
      <c r="E25" s="16">
        <f t="shared" si="4"/>
        <v>3083.0900859265303</v>
      </c>
      <c r="F25" s="18">
        <f t="shared" si="5"/>
        <v>17470.843820250338</v>
      </c>
      <c r="G25" s="18">
        <f t="shared" si="1"/>
        <v>2961.3251634487024</v>
      </c>
      <c r="H25" s="18" t="s">
        <v>5</v>
      </c>
      <c r="I25" s="36">
        <f t="shared" si="2"/>
        <v>2308.4907404573437</v>
      </c>
      <c r="J25" s="11" t="s">
        <v>5</v>
      </c>
    </row>
    <row r="26" spans="1:10">
      <c r="B26" s="1"/>
      <c r="C26" s="1"/>
      <c r="G26" s="3">
        <f>SUM(G11:G25)</f>
        <v>2308.4907404573541</v>
      </c>
      <c r="H26" s="72" t="s">
        <v>5</v>
      </c>
      <c r="I26"/>
    </row>
    <row r="27" spans="1:10" ht="30.75" customHeight="1">
      <c r="A27" s="69" t="s">
        <v>15</v>
      </c>
      <c r="B27" s="69"/>
      <c r="C27" s="69"/>
      <c r="D27" s="69"/>
      <c r="E27" s="69"/>
      <c r="F27" s="69"/>
      <c r="G27" s="69"/>
      <c r="H27" s="69"/>
      <c r="I27" s="69"/>
      <c r="J27" s="69"/>
    </row>
    <row r="28" spans="1:10">
      <c r="A28" s="39" t="s">
        <v>16</v>
      </c>
    </row>
    <row r="29" spans="1:10" ht="45.75" customHeight="1">
      <c r="A29" s="56" t="s">
        <v>22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10">
      <c r="A30" s="39" t="s">
        <v>23</v>
      </c>
    </row>
    <row r="31" spans="1:10">
      <c r="A31" s="37" t="s">
        <v>17</v>
      </c>
      <c r="C31" s="53" t="s">
        <v>18</v>
      </c>
      <c r="D31" s="54"/>
      <c r="E31" s="54"/>
      <c r="F31" s="55"/>
      <c r="G31" s="53" t="s">
        <v>19</v>
      </c>
      <c r="H31" s="54"/>
      <c r="I31" s="54"/>
      <c r="J31" s="55"/>
    </row>
    <row r="32" spans="1:10">
      <c r="A32" s="37"/>
      <c r="C32" s="41" t="s">
        <v>20</v>
      </c>
      <c r="D32" s="42"/>
      <c r="E32" s="43"/>
      <c r="F32" s="46">
        <f>+I12</f>
        <v>-9321.5000000000055</v>
      </c>
      <c r="G32" s="41" t="s">
        <v>20</v>
      </c>
      <c r="H32" s="48"/>
      <c r="I32" s="49"/>
      <c r="J32" s="44">
        <f>+G12</f>
        <v>-3965.5</v>
      </c>
    </row>
    <row r="33" spans="1:13">
      <c r="A33" s="37"/>
      <c r="C33" s="5" t="s">
        <v>21</v>
      </c>
      <c r="D33" s="6"/>
      <c r="E33" s="7"/>
      <c r="F33" s="47">
        <f>+I11</f>
        <v>-5356.0000000000027</v>
      </c>
      <c r="G33" s="5"/>
      <c r="H33" s="45"/>
      <c r="I33" s="50"/>
      <c r="J33" s="51"/>
    </row>
    <row r="34" spans="1:13" ht="15.75" thickBot="1">
      <c r="A34" s="37"/>
      <c r="C34" s="32" t="s">
        <v>26</v>
      </c>
      <c r="D34" s="33"/>
      <c r="E34" s="34"/>
      <c r="F34" s="40">
        <f>F32-F33</f>
        <v>-3965.5000000000027</v>
      </c>
      <c r="G34" s="32" t="s">
        <v>26</v>
      </c>
      <c r="H34" s="33"/>
      <c r="I34" s="34"/>
      <c r="J34" s="52">
        <f>J32-J33</f>
        <v>-3965.5</v>
      </c>
    </row>
    <row r="35" spans="1:13" ht="15.75" thickTop="1">
      <c r="A35" s="37"/>
      <c r="G35" t="s">
        <v>25</v>
      </c>
      <c r="J35" s="2">
        <f>+G11</f>
        <v>-5356.0000000000009</v>
      </c>
    </row>
    <row r="36" spans="1:13">
      <c r="A36" s="37"/>
      <c r="C36" t="s">
        <v>24</v>
      </c>
      <c r="F36" s="2">
        <f>+F32</f>
        <v>-9321.5000000000055</v>
      </c>
      <c r="J36" s="2">
        <f>+J34+J35</f>
        <v>-9321.5</v>
      </c>
    </row>
    <row r="37" spans="1:13">
      <c r="A37" s="37"/>
      <c r="F37" s="2"/>
      <c r="J37" s="2"/>
    </row>
    <row r="38" spans="1:13">
      <c r="A38" s="66" t="s">
        <v>28</v>
      </c>
      <c r="B38" s="67"/>
      <c r="C38" s="67"/>
      <c r="D38" s="67"/>
      <c r="E38" s="67"/>
      <c r="F38" s="67"/>
      <c r="G38" s="67"/>
      <c r="H38" s="68"/>
      <c r="I38" s="68"/>
      <c r="J38" s="67"/>
    </row>
    <row r="40" spans="1:13">
      <c r="A40" s="37" t="s">
        <v>30</v>
      </c>
      <c r="C40" s="41" t="s">
        <v>32</v>
      </c>
      <c r="D40" s="42"/>
      <c r="E40" s="44">
        <f>-G11</f>
        <v>5356.0000000000009</v>
      </c>
      <c r="F40" s="43"/>
    </row>
    <row r="41" spans="1:13">
      <c r="C41" s="59" t="s">
        <v>33</v>
      </c>
      <c r="D41" s="60"/>
      <c r="E41" s="61"/>
      <c r="F41" s="62">
        <f>+E40</f>
        <v>5356.0000000000009</v>
      </c>
      <c r="J41" s="1"/>
      <c r="M41" s="2"/>
    </row>
    <row r="43" spans="1:13">
      <c r="A43" s="37" t="s">
        <v>29</v>
      </c>
      <c r="C43" s="41" t="s">
        <v>32</v>
      </c>
      <c r="D43" s="42"/>
      <c r="E43" s="64">
        <f>-G12</f>
        <v>3965.5</v>
      </c>
      <c r="F43" s="63"/>
      <c r="J43" s="2"/>
    </row>
    <row r="44" spans="1:13">
      <c r="C44" s="59" t="s">
        <v>33</v>
      </c>
      <c r="D44" s="60"/>
      <c r="E44" s="51"/>
      <c r="F44" s="58">
        <f>+E43</f>
        <v>3965.5</v>
      </c>
    </row>
  </sheetData>
  <mergeCells count="8">
    <mergeCell ref="G31:J31"/>
    <mergeCell ref="C31:F31"/>
    <mergeCell ref="A1:J1"/>
    <mergeCell ref="A8:C8"/>
    <mergeCell ref="D8:F8"/>
    <mergeCell ref="G8:J8"/>
    <mergeCell ref="A27:J27"/>
    <mergeCell ref="A29:J29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Ramesh</cp:lastModifiedBy>
  <cp:lastPrinted>2003-12-31T20:20:27Z</cp:lastPrinted>
  <dcterms:created xsi:type="dcterms:W3CDTF">2015-10-03T19:04:34Z</dcterms:created>
  <dcterms:modified xsi:type="dcterms:W3CDTF">2003-12-31T20:23:12Z</dcterms:modified>
</cp:coreProperties>
</file>