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240" yWindow="165" windowWidth="14805" windowHeight="7950" tabRatio="783"/>
  </bookViews>
  <sheets>
    <sheet name="Welcome" sheetId="6" r:id="rId1"/>
    <sheet name="Details &amp; Report" sheetId="7" r:id="rId2"/>
    <sheet name="Allocation" sheetId="1" r:id="rId3"/>
    <sheet name="Time Table" sheetId="5" r:id="rId4"/>
  </sheets>
  <definedNames>
    <definedName name="_xlnm._FilterDatabase" localSheetId="2" hidden="1">Allocation!$B$6:$I$42</definedName>
    <definedName name="_xlnm._FilterDatabase" localSheetId="3" hidden="1">'Time Table'!$B$4:$I$15</definedName>
    <definedName name="Audit">Allocation!$S$6:$V$50</definedName>
    <definedName name="_xlnm.Print_Area" localSheetId="2">Allocation!$B$1:$Z$50</definedName>
    <definedName name="_xlnm.Print_Area" localSheetId="1">'Details &amp; Report'!$A$1:$S$18</definedName>
    <definedName name="_xlnm.Print_Area" localSheetId="3">'Time Table'!$B$2:$I$18</definedName>
  </definedNames>
  <calcPr calcId="145621"/>
</workbook>
</file>

<file path=xl/calcChain.xml><?xml version="1.0" encoding="utf-8"?>
<calcChain xmlns="http://schemas.openxmlformats.org/spreadsheetml/2006/main">
  <c r="AH50" i="1" l="1"/>
  <c r="AG50" i="1"/>
  <c r="AD50" i="1"/>
  <c r="AC50" i="1"/>
  <c r="Z50" i="1"/>
  <c r="Y50" i="1"/>
  <c r="V50" i="1"/>
  <c r="U50" i="1"/>
  <c r="R50" i="1"/>
  <c r="Q50" i="1"/>
  <c r="M50" i="1"/>
  <c r="L50" i="1"/>
  <c r="I50" i="1"/>
  <c r="H50" i="1"/>
  <c r="D50" i="1"/>
  <c r="E50" i="1"/>
  <c r="M5" i="1" l="1"/>
  <c r="AG5" i="1" l="1"/>
  <c r="AG4" i="1"/>
  <c r="B6" i="7"/>
  <c r="B5" i="7"/>
  <c r="B15" i="7" l="1"/>
  <c r="B14" i="7"/>
  <c r="AH1" i="1"/>
  <c r="D15" i="7"/>
  <c r="C15" i="7"/>
  <c r="D14" i="7"/>
  <c r="C14" i="7"/>
  <c r="AD1" i="1"/>
  <c r="K3" i="1"/>
  <c r="B3" i="7"/>
  <c r="D55" i="1"/>
  <c r="E53" i="1"/>
  <c r="D53" i="1"/>
  <c r="E55" i="1"/>
  <c r="B12" i="7" l="1"/>
  <c r="N2" i="1"/>
  <c r="O4" i="1"/>
  <c r="O5" i="1"/>
  <c r="AF3" i="1"/>
  <c r="C7" i="7"/>
  <c r="D7" i="7"/>
  <c r="D8" i="7"/>
  <c r="C13" i="7"/>
  <c r="D13" i="7"/>
  <c r="B8" i="7"/>
  <c r="B10" i="7"/>
  <c r="M1" i="1"/>
  <c r="Z1" i="1" s="1"/>
  <c r="B2" i="5"/>
  <c r="L3" i="1"/>
  <c r="AG3" i="1" s="1"/>
  <c r="B16" i="7"/>
  <c r="B9" i="7"/>
  <c r="B1" i="1"/>
  <c r="N1" i="1" s="1"/>
  <c r="B18" i="5"/>
  <c r="C15" i="5"/>
  <c r="C8" i="7"/>
  <c r="D4" i="1"/>
  <c r="R4" i="1" s="1"/>
  <c r="D6" i="7"/>
  <c r="D5" i="7"/>
  <c r="D12" i="7"/>
  <c r="C6" i="7"/>
  <c r="C12" i="7"/>
  <c r="D16" i="7" s="1"/>
  <c r="C5" i="7"/>
  <c r="C14" i="5"/>
  <c r="C13" i="5"/>
  <c r="C12" i="5"/>
  <c r="C11" i="5"/>
  <c r="C10" i="5"/>
  <c r="C9" i="5"/>
  <c r="C8" i="5"/>
  <c r="C7" i="5"/>
  <c r="C6" i="5"/>
  <c r="D5" i="1" a="1"/>
  <c r="AH5" i="1" l="1"/>
  <c r="D9" i="7"/>
  <c r="D5" i="1"/>
  <c r="R5" i="1" s="1"/>
  <c r="D17" i="7" l="1"/>
  <c r="M4" i="1"/>
  <c r="AH4" i="1" s="1"/>
</calcChain>
</file>

<file path=xl/comments1.xml><?xml version="1.0" encoding="utf-8"?>
<comments xmlns="http://schemas.openxmlformats.org/spreadsheetml/2006/main">
  <authors>
    <author>Author</author>
  </authors>
  <commentList>
    <comment ref="H7" authorId="0">
      <text>
        <r>
          <rPr>
            <b/>
            <sz val="8"/>
            <color indexed="81"/>
            <rFont val="Tahoma"/>
            <family val="2"/>
          </rPr>
          <t>Anupam:</t>
        </r>
        <r>
          <rPr>
            <sz val="8"/>
            <color indexed="81"/>
            <rFont val="Tahoma"/>
            <family val="2"/>
          </rPr>
          <t xml:space="preserve">
Only enter the date in format: dd/mm/yy</t>
        </r>
      </text>
    </comment>
    <comment ref="L7" authorId="0">
      <text>
        <r>
          <rPr>
            <b/>
            <sz val="8"/>
            <color indexed="81"/>
            <rFont val="Tahoma"/>
            <family val="2"/>
          </rPr>
          <t xml:space="preserve">Anupam:
</t>
        </r>
        <r>
          <rPr>
            <sz val="8"/>
            <color indexed="81"/>
            <rFont val="Tahoma"/>
            <family val="2"/>
          </rPr>
          <t>Only enter the date in format: dd/mm/yy</t>
        </r>
      </text>
    </comment>
  </commentList>
</comments>
</file>

<file path=xl/comments2.xml><?xml version="1.0" encoding="utf-8"?>
<comments xmlns="http://schemas.openxmlformats.org/spreadsheetml/2006/main">
  <authors>
    <author>Author</author>
  </authors>
  <commentList>
    <comment ref="M4" authorId="0">
      <text>
        <r>
          <rPr>
            <b/>
            <sz val="9"/>
            <color indexed="10"/>
            <rFont val="Tahoma"/>
            <family val="2"/>
          </rPr>
          <t xml:space="preserve">Anupam: </t>
        </r>
        <r>
          <rPr>
            <sz val="9"/>
            <color indexed="10"/>
            <rFont val="Tahoma"/>
            <family val="2"/>
          </rPr>
          <t>Prepare Time Table first for Knowing extact Available Hrs between Current and Target Date. Have a nice day.</t>
        </r>
      </text>
    </comment>
    <comment ref="AH4" authorId="0">
      <text>
        <r>
          <rPr>
            <b/>
            <sz val="9"/>
            <color indexed="10"/>
            <rFont val="Tahoma"/>
            <family val="2"/>
          </rPr>
          <t xml:space="preserve">Anupam: </t>
        </r>
        <r>
          <rPr>
            <sz val="9"/>
            <color indexed="10"/>
            <rFont val="Tahoma"/>
            <family val="2"/>
          </rPr>
          <t>Prepare Time Table first for Knowing extact Available Hrs between Current and Target Date. Have a nice day.</t>
        </r>
      </text>
    </comment>
  </commentList>
</comments>
</file>

<file path=xl/comments3.xml><?xml version="1.0" encoding="utf-8"?>
<comments xmlns="http://schemas.openxmlformats.org/spreadsheetml/2006/main">
  <authors>
    <author>Author</author>
  </authors>
  <commentList>
    <comment ref="F6" authorId="0">
      <text>
        <r>
          <rPr>
            <b/>
            <sz val="9"/>
            <color indexed="81"/>
            <rFont val="Tahoma"/>
            <family val="2"/>
          </rPr>
          <t>Author:</t>
        </r>
        <r>
          <rPr>
            <sz val="9"/>
            <color indexed="81"/>
            <rFont val="Tahoma"/>
            <family val="2"/>
          </rPr>
          <t xml:space="preserve">
You should change it to the things that help you concentrate on your studies &amp; preparation.</t>
        </r>
      </text>
    </comment>
  </commentList>
</comments>
</file>

<file path=xl/sharedStrings.xml><?xml version="1.0" encoding="utf-8"?>
<sst xmlns="http://schemas.openxmlformats.org/spreadsheetml/2006/main" count="483" uniqueCount="227">
  <si>
    <t>Duration (Hrs.)</t>
  </si>
  <si>
    <t>Vol.</t>
  </si>
  <si>
    <t>Total Duration Required for Completion (Hrs.)</t>
  </si>
  <si>
    <t>Not Completed</t>
  </si>
  <si>
    <t>Total Days Remaining</t>
  </si>
  <si>
    <t>Assessment Procedure</t>
  </si>
  <si>
    <t>Timing</t>
  </si>
  <si>
    <t>Particular</t>
  </si>
  <si>
    <t>To</t>
  </si>
  <si>
    <t>Study Time</t>
  </si>
  <si>
    <t>Break fast</t>
  </si>
  <si>
    <t>Resting Time</t>
  </si>
  <si>
    <t>M/W/F</t>
  </si>
  <si>
    <t>T/T/S</t>
  </si>
  <si>
    <t>Sunday</t>
  </si>
  <si>
    <t>Wake Up Time</t>
  </si>
  <si>
    <t>Half Day for Revision and Half Day Holiday</t>
  </si>
  <si>
    <t>Total No. of Sunday Remaining</t>
  </si>
  <si>
    <t>Study Hrs.</t>
  </si>
  <si>
    <t>Total Study Hrs.</t>
  </si>
  <si>
    <t>Hrs. Required for Not Completed Chapters</t>
  </si>
  <si>
    <t>Progress Report</t>
  </si>
  <si>
    <t>Planning Chart for the Period from</t>
  </si>
  <si>
    <t>Percent Completed</t>
  </si>
  <si>
    <t>Subject / Paper</t>
  </si>
  <si>
    <t>Revision Time</t>
  </si>
  <si>
    <t>Dinner Time</t>
  </si>
  <si>
    <t>1. Financial Reporting</t>
  </si>
  <si>
    <t>Auditing and Assurance Standards &amp; Guidance Notes</t>
  </si>
  <si>
    <t>Audit Strategy, Planning Programming &amp; Techniques</t>
  </si>
  <si>
    <t>The Company Audit</t>
  </si>
  <si>
    <t>Audit Report  </t>
  </si>
  <si>
    <t>Audit Committee and Corporate Governance</t>
  </si>
  <si>
    <t>Audit of Banks </t>
  </si>
  <si>
    <t>Audit of General Insurance Company </t>
  </si>
  <si>
    <t>Audit of Co-operative Societies </t>
  </si>
  <si>
    <t>Audit of Non Banking Financial Companies</t>
  </si>
  <si>
    <t>Audit under Fiscal Laws  </t>
  </si>
  <si>
    <t>Cost Audit </t>
  </si>
  <si>
    <t>Special Audit Assignments</t>
  </si>
  <si>
    <t>Investigation and Due Diligence </t>
  </si>
  <si>
    <t>Peer Review </t>
  </si>
  <si>
    <t>Professional Ethics </t>
  </si>
  <si>
    <t>Accounting Standards &amp; Guidance Notes </t>
  </si>
  <si>
    <t>IAS, IFRS and US GAAP- Overview &amp; Interpretation</t>
  </si>
  <si>
    <t>Conceptual Framework of Accounting &amp; Corporate Financial Reporting </t>
  </si>
  <si>
    <t>Accounting for Corporate Restructuring </t>
  </si>
  <si>
    <t>Accounting &amp; Reporting of Financial Instruments  </t>
  </si>
  <si>
    <t>Share Based Payments </t>
  </si>
  <si>
    <t>Financial Reporting for Financial Institutions </t>
  </si>
  <si>
    <t>Human Resource Reporting</t>
  </si>
  <si>
    <t>Project Planning and Capital Budgeting </t>
  </si>
  <si>
    <t>Dividend Decisions </t>
  </si>
  <si>
    <t>Portfolio Theory  </t>
  </si>
  <si>
    <t>Financial Services in India </t>
  </si>
  <si>
    <t>Mutual Funds </t>
  </si>
  <si>
    <t>Money Market Operations </t>
  </si>
  <si>
    <t>FDI, FII and International Financial Management</t>
  </si>
  <si>
    <t>Foreign Exchange Exposure and Risk Management </t>
  </si>
  <si>
    <t>2. Strategic Financial Management</t>
  </si>
  <si>
    <t>Company Law</t>
  </si>
  <si>
    <t>Allied Laws</t>
  </si>
  <si>
    <t>4. Corporate and Allied Laws</t>
  </si>
  <si>
    <t>3. Advanced Auditing and Professional Ethics</t>
  </si>
  <si>
    <t>Critical Path Analysis</t>
  </si>
  <si>
    <t>Program Evaluation and Review Technique</t>
  </si>
  <si>
    <t>Simulation</t>
  </si>
  <si>
    <t>Learning Curve Theory</t>
  </si>
  <si>
    <t>6. Information Systems Control and Audit</t>
  </si>
  <si>
    <t>5. Advanced Management Accounting</t>
  </si>
  <si>
    <t>7. Direct Tax Laws</t>
  </si>
  <si>
    <t>8. Indirect Tax Laws</t>
  </si>
  <si>
    <t>Basic Concepts, Residence and Scope of Total income</t>
  </si>
  <si>
    <t>Incomes which do not form part of total Income</t>
  </si>
  <si>
    <t>Income from Salaries</t>
  </si>
  <si>
    <t>Income from House Property</t>
  </si>
  <si>
    <t>Profits and Gains of Business of Profession</t>
  </si>
  <si>
    <t>Capital Gains</t>
  </si>
  <si>
    <t>Income from other Sources</t>
  </si>
  <si>
    <t>Income of other persons included in Assessee's Total Income</t>
  </si>
  <si>
    <t>Aggregation of Income, Set off &amp; Carry forward of Losses</t>
  </si>
  <si>
    <t>Deduction's from Gross Total Income</t>
  </si>
  <si>
    <t>Rebate and Relief</t>
  </si>
  <si>
    <t>Income Tax on Fringe Benefits</t>
  </si>
  <si>
    <t>Tax Planning and Ethics in Taxation</t>
  </si>
  <si>
    <t>Double Taxation Relief</t>
  </si>
  <si>
    <t>Transfer Pricing and Other Provisions to Check Avoidance of Tax</t>
  </si>
  <si>
    <t>Foreign Collaboration &amp; Taxation of non-residents</t>
  </si>
  <si>
    <t>Business Restructuring</t>
  </si>
  <si>
    <t>Taxation of E-Commerce Transactions</t>
  </si>
  <si>
    <t>Income Tax Authorities </t>
  </si>
  <si>
    <t>Settlement of Tax Cases</t>
  </si>
  <si>
    <t>Advance Rulings</t>
  </si>
  <si>
    <t>Appeals &amp; Revision</t>
  </si>
  <si>
    <t>Penalties, Offences and Prosecution</t>
  </si>
  <si>
    <t>Miscellaneous Provisions</t>
  </si>
  <si>
    <t>Deduction, Collection and Recovery of Tax</t>
  </si>
  <si>
    <t>Assessment of Individuals</t>
  </si>
  <si>
    <t>Assessment of HUF</t>
  </si>
  <si>
    <t>Assessment Firms and their Partners</t>
  </si>
  <si>
    <t>Assessment of Companies</t>
  </si>
  <si>
    <t>Assessment of Cooperative Societies, Mutual Concerns, AOP, BOI and Local Authority</t>
  </si>
  <si>
    <t>Liability in Special Cases</t>
  </si>
  <si>
    <t>Inter-Relationship between Accounting &amp; Taxation</t>
  </si>
  <si>
    <t>Wealth Tax</t>
  </si>
  <si>
    <t>Basic Concepts</t>
  </si>
  <si>
    <t>Classification of Excisable Goods</t>
  </si>
  <si>
    <t>Valuation of Excisable Goods</t>
  </si>
  <si>
    <t>General Procedures under Central Excise</t>
  </si>
  <si>
    <t>Export Procedures</t>
  </si>
  <si>
    <t>Bonds</t>
  </si>
  <si>
    <t>Refund</t>
  </si>
  <si>
    <t>Appeals</t>
  </si>
  <si>
    <t>Remission of Duty and Destruction of Goods</t>
  </si>
  <si>
    <t>Warehousing</t>
  </si>
  <si>
    <t>Notifications, Departmental Clarifications and Trade Notices</t>
  </si>
  <si>
    <t>Advance Ruling</t>
  </si>
  <si>
    <t>Excise Audit</t>
  </si>
  <si>
    <t>Settlement Commission</t>
  </si>
  <si>
    <t>Types of Duty</t>
  </si>
  <si>
    <t>Classification of Goods</t>
  </si>
  <si>
    <t>Administrative Aspects of Customs Act, 1962</t>
  </si>
  <si>
    <t>Demand and Appeals</t>
  </si>
  <si>
    <t>Duty Drawback</t>
  </si>
  <si>
    <t>Ch.</t>
  </si>
  <si>
    <t>IDT</t>
  </si>
  <si>
    <t>COST</t>
  </si>
  <si>
    <t>Enter your name</t>
  </si>
  <si>
    <t>Total Hrs. Required for Completion of Groups</t>
  </si>
  <si>
    <t>Group - I</t>
  </si>
  <si>
    <t>Group - II</t>
  </si>
  <si>
    <r>
      <rPr>
        <b/>
        <sz val="13"/>
        <color indexed="10"/>
        <rFont val="Calibri"/>
        <family val="2"/>
      </rPr>
      <t>Read it first Before Start:</t>
    </r>
    <r>
      <rPr>
        <sz val="13"/>
        <color indexed="56"/>
        <rFont val="Calibri"/>
        <family val="2"/>
      </rPr>
      <t xml:space="preserve">
1. First go to Time Table Sheet &amp; Plan Your Time Table accordingly. It is compulsory. Because on the basis of that sheet Total effective available hrs. for your study is calculated.
</t>
    </r>
    <r>
      <rPr>
        <sz val="13"/>
        <color indexed="60"/>
        <rFont val="Calibri"/>
        <family val="2"/>
      </rPr>
      <t>2.Total Available Hrs. does not include "SUNDAY". The Day of Sunday is fixed for complete rest. But if you need you can use it accordingly. If you use it. That will be surplus hrs. for your study.</t>
    </r>
    <r>
      <rPr>
        <sz val="13"/>
        <color indexed="56"/>
        <rFont val="Calibri"/>
        <family val="2"/>
      </rPr>
      <t xml:space="preserve">
3. Write your estimated duration required to complete each chapter of each paper in given sheet.
</t>
    </r>
    <r>
      <rPr>
        <sz val="13"/>
        <color indexed="60"/>
        <rFont val="Calibri"/>
        <family val="2"/>
      </rPr>
      <t>4. Print Your Chart &amp; Time Table. Mark with pen on printed chart whenever you complete chapter.</t>
    </r>
    <r>
      <rPr>
        <sz val="13"/>
        <color indexed="56"/>
        <rFont val="Calibri"/>
        <family val="2"/>
      </rPr>
      <t xml:space="preserve">
5. Update your completed chapters in Chart. and You can see your progress report. here.
                                                                   </t>
    </r>
    <r>
      <rPr>
        <sz val="13"/>
        <color indexed="60"/>
        <rFont val="Calibri"/>
        <family val="2"/>
      </rPr>
      <t xml:space="preserve"> ......................................................All the best for Your Exam
                                                                                                             Anupam (anupamany@gmail.com)</t>
    </r>
  </si>
  <si>
    <t>Exercise or Meditate</t>
  </si>
  <si>
    <t>SFM</t>
  </si>
  <si>
    <t>ACCOUNTS</t>
  </si>
  <si>
    <t>CA Final  Examination November, 2015</t>
  </si>
  <si>
    <t>Total Hrs. Available :</t>
  </si>
  <si>
    <t>Total Hrs. Required :</t>
  </si>
  <si>
    <t>Consolidated Financial Statements of Group Companies</t>
  </si>
  <si>
    <t>Concept of Valuation</t>
  </si>
  <si>
    <t>Valuation of fixed Assets </t>
  </si>
  <si>
    <t>Valuation of Intangibles</t>
  </si>
  <si>
    <t>Valuation of Liabilities</t>
  </si>
  <si>
    <t>Valuation of Shares</t>
  </si>
  <si>
    <t>Valuation of Business</t>
  </si>
  <si>
    <t>Value Added Statement</t>
  </si>
  <si>
    <t>Economic, Market &amp; Shareholders' Value Added</t>
  </si>
  <si>
    <t>Leasing Decisions</t>
  </si>
  <si>
    <t>Indian Capital Market</t>
  </si>
  <si>
    <t>Security Analysis</t>
  </si>
  <si>
    <t>Declaration and Payment of Dividend</t>
  </si>
  <si>
    <t>Accounts and Audit</t>
  </si>
  <si>
    <t>Appointment and Qualification of directors</t>
  </si>
  <si>
    <t>Appointment and Remuneration of Managerial Personnel</t>
  </si>
  <si>
    <t>Meetings of Board and its Powers</t>
  </si>
  <si>
    <t>Inspection Inquiry and Investigation</t>
  </si>
  <si>
    <t>Compromises, Arrangements and Amalgamations</t>
  </si>
  <si>
    <t>Prevention of Oppression and Mismanagement</t>
  </si>
  <si>
    <t>Revival and Rehabilitation of Sick Companies</t>
  </si>
  <si>
    <t>Winding Up</t>
  </si>
  <si>
    <t>Producer Companies</t>
  </si>
  <si>
    <t>Companies incorporated outside India</t>
  </si>
  <si>
    <t>Offences and penalties</t>
  </si>
  <si>
    <t>National Company Law tribunal and appellate tribunal</t>
  </si>
  <si>
    <t>Special Courts</t>
  </si>
  <si>
    <t>Corporate secretarial practice-drafting of resolution, minutes ,notices and reports</t>
  </si>
  <si>
    <t>Mergers Acquisitions, Restructuring &amp; Business Valuation </t>
  </si>
  <si>
    <t>Risk Assessment and Internal Control, The Sarbanes – Oxley Act of 2002</t>
  </si>
  <si>
    <t>Special Audit Techniques</t>
  </si>
  <si>
    <t>Audit of Consolidated Financial Statements</t>
  </si>
  <si>
    <t>Audit of Public Sector Undertakings</t>
  </si>
  <si>
    <t>Internal Audit, Management and Operational Audit</t>
  </si>
  <si>
    <t>Auditing and Assurance Standards</t>
  </si>
  <si>
    <t>Statements on Reporting under Section 227(1A)</t>
  </si>
  <si>
    <t>Guidance Notes on Independence of Auditors</t>
  </si>
  <si>
    <t>Audit under CIS Environment</t>
  </si>
  <si>
    <t>Rights, Duties and Liabilities of Auditor</t>
  </si>
  <si>
    <t>E-Governance</t>
  </si>
  <si>
    <t>The Securities and Exchange Board of India (SEBI) Act, 1992</t>
  </si>
  <si>
    <t>The Securities Contracts (Regulation) Act, 1956</t>
  </si>
  <si>
    <t>The Foreign Exchange Management Act, 1999</t>
  </si>
  <si>
    <t>The Competition Act, 2002</t>
  </si>
  <si>
    <t>Banking Regulation 1949, Insurance 1938, IRDA 1999 &amp; SaRFAaESI Act 2002</t>
  </si>
  <si>
    <t>Prevention of Money Laundering Act, 2002</t>
  </si>
  <si>
    <t>Interpretation of Statutes, Deeds &amp; Documents</t>
  </si>
  <si>
    <t>Completed / Not Completed</t>
  </si>
  <si>
    <t>Developments in the Business Environment</t>
  </si>
  <si>
    <t>Decision Making using Cost Concepts and CVP Analysis</t>
  </si>
  <si>
    <t>Pricing Decisions</t>
  </si>
  <si>
    <t>Budget &amp; Budgetary Control</t>
  </si>
  <si>
    <t>Standard Costing</t>
  </si>
  <si>
    <t>Costing of Service Sector</t>
  </si>
  <si>
    <t>Transfer Pricing</t>
  </si>
  <si>
    <t>Uniform Costing and Inter Firm Comparison</t>
  </si>
  <si>
    <t>Cost Sheet, Profitability Analysis and Reporting</t>
  </si>
  <si>
    <t>Linear Programming</t>
  </si>
  <si>
    <t>The Transportation Problem</t>
  </si>
  <si>
    <t>The Assignment Problem</t>
  </si>
  <si>
    <t>Concepts of Governance and Management of Information Systems</t>
  </si>
  <si>
    <t>Information Systems Concepts</t>
  </si>
  <si>
    <t>Protection of Information Systems</t>
  </si>
  <si>
    <t>Business Continuity Planning and Disaster Recovery Planning</t>
  </si>
  <si>
    <t>Acquisition, Development and Implementation of Information Systems</t>
  </si>
  <si>
    <t>Auditing of Information Systems</t>
  </si>
  <si>
    <t>Information Technology Regulatory Issues</t>
  </si>
  <si>
    <t>Emerging Technologies</t>
  </si>
  <si>
    <t>CENVAT Credit</t>
  </si>
  <si>
    <t>Demand, Adjudication and Offences</t>
  </si>
  <si>
    <t>Exemption based on Value of Clearances (SSI)</t>
  </si>
  <si>
    <t>Organisation Structure of the Excise Department</t>
  </si>
  <si>
    <t>Basic Concepts of Service Tax</t>
  </si>
  <si>
    <t>Place of Provision of Service</t>
  </si>
  <si>
    <t>Point of Taxation</t>
  </si>
  <si>
    <t>Valuation of Taxable Service</t>
  </si>
  <si>
    <t>Exemptions and Abatements</t>
  </si>
  <si>
    <t>Service Tax Procedures</t>
  </si>
  <si>
    <t>Other Provisions</t>
  </si>
  <si>
    <t>Levy of and Exemptions from Customs Duty</t>
  </si>
  <si>
    <t>Valuation under The Customs Act, 1962</t>
  </si>
  <si>
    <t>Importation, Exportation and Transportation of Goods</t>
  </si>
  <si>
    <t>Provisions relating to Illegal Import, Illegal Export, Confiscation, Penalty &amp; Allied Provisions</t>
  </si>
  <si>
    <t>Foreign Trade Policy</t>
  </si>
  <si>
    <t>3. Advanced Auditing and Professional 
     Ethics</t>
  </si>
  <si>
    <t>6. Information Systems Control and 
     Audit</t>
  </si>
  <si>
    <t xml:space="preserve">Ch.
</t>
  </si>
  <si>
    <t>DT</t>
  </si>
  <si>
    <t>Theory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</si>
</sst>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F800]ddd\,\ mmm\ dd\,\ yy"/>
    <numFmt numFmtId="166" formatCode="ddd\,\ mmm\ dd\,\ yyyy"/>
  </numFmts>
  <fonts count="87" x14ac:knownFonts="1">
    <font>
      <sz val="11"/>
      <color theme="1"/>
      <name val="Calibri"/>
      <family val="2"/>
      <scheme val="minor"/>
    </font>
    <font>
      <sz val="11"/>
      <color theme="1"/>
      <name val="Calibri"/>
      <family val="2"/>
    </font>
    <font>
      <sz val="11"/>
      <color theme="1"/>
      <name val="Calibri"/>
      <family val="2"/>
    </font>
    <font>
      <sz val="9"/>
      <color indexed="10"/>
      <name val="Tahoma"/>
      <family val="2"/>
    </font>
    <font>
      <b/>
      <sz val="9"/>
      <color indexed="10"/>
      <name val="Tahoma"/>
      <family val="2"/>
    </font>
    <font>
      <sz val="13"/>
      <color indexed="56"/>
      <name val="Calibri"/>
      <family val="2"/>
    </font>
    <font>
      <b/>
      <sz val="13"/>
      <color indexed="10"/>
      <name val="Calibri"/>
      <family val="2"/>
    </font>
    <font>
      <sz val="13"/>
      <color indexed="60"/>
      <name val="Calibri"/>
      <family val="2"/>
    </font>
    <font>
      <sz val="10"/>
      <color theme="1"/>
      <name val="Calibri"/>
      <family val="2"/>
      <scheme val="minor"/>
    </font>
    <font>
      <sz val="10"/>
      <color theme="1"/>
      <name val="Arial"/>
      <family val="2"/>
    </font>
    <font>
      <sz val="11"/>
      <color rgb="FFFF0000"/>
      <name val="Calibri"/>
      <family val="2"/>
      <scheme val="minor"/>
    </font>
    <font>
      <sz val="11"/>
      <color theme="3" tint="-0.249977111117893"/>
      <name val="Calibri"/>
      <family val="2"/>
      <scheme val="minor"/>
    </font>
    <font>
      <sz val="11"/>
      <color theme="7" tint="-0.499984740745262"/>
      <name val="Calibri"/>
      <family val="2"/>
      <scheme val="minor"/>
    </font>
    <font>
      <sz val="12"/>
      <color rgb="FFC00000"/>
      <name val="Calibri"/>
      <family val="2"/>
      <scheme val="minor"/>
    </font>
    <font>
      <b/>
      <sz val="12"/>
      <color theme="7" tint="-0.499984740745262"/>
      <name val="Calibri"/>
      <family val="2"/>
      <scheme val="minor"/>
    </font>
    <font>
      <sz val="16"/>
      <color rgb="FFC00000"/>
      <name val="Calibri"/>
      <family val="2"/>
      <scheme val="minor"/>
    </font>
    <font>
      <sz val="16"/>
      <color rgb="FFFF0000"/>
      <name val="Calibri"/>
      <family val="2"/>
      <scheme val="minor"/>
    </font>
    <font>
      <sz val="11"/>
      <color theme="5" tint="-0.249977111117893"/>
      <name val="Calibri"/>
      <family val="2"/>
      <scheme val="minor"/>
    </font>
    <font>
      <sz val="11"/>
      <color theme="6" tint="-0.499984740745262"/>
      <name val="Calibri"/>
      <family val="2"/>
      <scheme val="minor"/>
    </font>
    <font>
      <sz val="11"/>
      <color theme="9" tint="-0.499984740745262"/>
      <name val="Calibri"/>
      <family val="2"/>
      <scheme val="minor"/>
    </font>
    <font>
      <sz val="11"/>
      <color theme="9" tint="-0.249977111117893"/>
      <name val="Calibri"/>
      <family val="2"/>
      <scheme val="minor"/>
    </font>
    <font>
      <sz val="11"/>
      <color rgb="FF00B050"/>
      <name val="Calibri"/>
      <family val="2"/>
      <scheme val="minor"/>
    </font>
    <font>
      <b/>
      <sz val="13"/>
      <color theme="7" tint="-0.499984740745262"/>
      <name val="Calibri"/>
      <family val="2"/>
      <scheme val="minor"/>
    </font>
    <font>
      <sz val="12"/>
      <color theme="9" tint="-0.249977111117893"/>
      <name val="Calibri"/>
      <family val="2"/>
      <scheme val="minor"/>
    </font>
    <font>
      <b/>
      <sz val="12"/>
      <color theme="3" tint="-0.499984740745262"/>
      <name val="Calibri"/>
      <family val="2"/>
      <scheme val="minor"/>
    </font>
    <font>
      <sz val="12"/>
      <color theme="9" tint="-0.499984740745262"/>
      <name val="Calibri"/>
      <family val="2"/>
      <scheme val="minor"/>
    </font>
    <font>
      <b/>
      <sz val="11"/>
      <color theme="1"/>
      <name val="Calibri"/>
      <family val="2"/>
      <scheme val="minor"/>
    </font>
    <font>
      <b/>
      <sz val="11"/>
      <color rgb="FFC00000"/>
      <name val="Calibri"/>
      <family val="2"/>
      <scheme val="minor"/>
    </font>
    <font>
      <b/>
      <sz val="14"/>
      <color rgb="FFC00000"/>
      <name val="Calibri"/>
      <family val="2"/>
      <scheme val="minor"/>
    </font>
    <font>
      <sz val="16"/>
      <color theme="9" tint="-0.249977111117893"/>
      <name val="Calibri"/>
      <family val="2"/>
      <scheme val="minor"/>
    </font>
    <font>
      <b/>
      <sz val="14"/>
      <color theme="1"/>
      <name val="Calibri"/>
      <family val="2"/>
      <scheme val="minor"/>
    </font>
    <font>
      <b/>
      <sz val="12"/>
      <color theme="9" tint="-0.499984740745262"/>
      <name val="Calibri"/>
      <family val="2"/>
      <scheme val="minor"/>
    </font>
    <font>
      <sz val="11"/>
      <name val="Calibri"/>
      <family val="2"/>
      <scheme val="minor"/>
    </font>
    <font>
      <b/>
      <sz val="16"/>
      <color theme="4" tint="0.59999389629810485"/>
      <name val="Copperplate Gothic Light"/>
      <family val="2"/>
    </font>
    <font>
      <sz val="16"/>
      <name val="Calibri"/>
      <family val="2"/>
      <scheme val="minor"/>
    </font>
    <font>
      <sz val="20"/>
      <color theme="9" tint="0.79998168889431442"/>
      <name val="Calisto MT"/>
      <family val="1"/>
    </font>
    <font>
      <sz val="11"/>
      <color theme="9" tint="0.79998168889431442"/>
      <name val="Calibri"/>
      <family val="2"/>
      <scheme val="minor"/>
    </font>
    <font>
      <b/>
      <sz val="16"/>
      <color theme="9" tint="0.79998168889431442"/>
      <name val="Calibri"/>
      <family val="2"/>
      <scheme val="minor"/>
    </font>
    <font>
      <b/>
      <i/>
      <sz val="12"/>
      <color rgb="FF002060"/>
      <name val="Calibri"/>
      <family val="2"/>
      <scheme val="minor"/>
    </font>
    <font>
      <sz val="12"/>
      <color rgb="FFC00000"/>
      <name val="Copperplate Gothic Bold"/>
      <family val="2"/>
    </font>
    <font>
      <b/>
      <sz val="14"/>
      <color rgb="FF92D050"/>
      <name val="Copperplate Gothic Bold"/>
      <family val="2"/>
    </font>
    <font>
      <sz val="20"/>
      <color theme="0"/>
      <name val="Algerian"/>
      <family val="5"/>
    </font>
    <font>
      <b/>
      <sz val="11"/>
      <color theme="0"/>
      <name val="Calibri"/>
      <family val="2"/>
      <scheme val="minor"/>
    </font>
    <font>
      <b/>
      <sz val="16"/>
      <color theme="9" tint="-0.249977111117893"/>
      <name val="Calibri"/>
      <family val="2"/>
      <scheme val="minor"/>
    </font>
    <font>
      <sz val="12"/>
      <color theme="3" tint="-0.249977111117893"/>
      <name val="Calibri"/>
      <family val="2"/>
      <scheme val="minor"/>
    </font>
    <font>
      <b/>
      <sz val="16"/>
      <color theme="9" tint="-0.499984740745262"/>
      <name val="Calibri"/>
      <family val="2"/>
      <scheme val="minor"/>
    </font>
    <font>
      <b/>
      <sz val="18"/>
      <color theme="9" tint="-0.249977111117893"/>
      <name val="Copperplate Gothic Light"/>
      <family val="2"/>
    </font>
    <font>
      <sz val="14"/>
      <color theme="0"/>
      <name val="Copperplate Gothic Bold"/>
      <family val="2"/>
    </font>
    <font>
      <sz val="11"/>
      <color theme="0" tint="-0.14999847407452621"/>
      <name val="Calibri"/>
      <family val="2"/>
      <scheme val="minor"/>
    </font>
    <font>
      <sz val="13"/>
      <color theme="3" tint="-0.499984740745262"/>
      <name val="Calibri"/>
      <family val="2"/>
    </font>
    <font>
      <sz val="12"/>
      <color theme="6" tint="-0.499984740745262"/>
      <name val="Calibri"/>
      <family val="2"/>
      <scheme val="minor"/>
    </font>
    <font>
      <sz val="11"/>
      <color theme="7"/>
      <name val="Calibri"/>
      <family val="2"/>
      <scheme val="minor"/>
    </font>
    <font>
      <sz val="8"/>
      <color indexed="81"/>
      <name val="Tahoma"/>
      <family val="2"/>
    </font>
    <font>
      <b/>
      <sz val="8"/>
      <color indexed="81"/>
      <name val="Tahoma"/>
      <family val="2"/>
    </font>
    <font>
      <sz val="11"/>
      <color theme="1" tint="4.9989318521683403E-2"/>
      <name val="Calibri"/>
      <family val="2"/>
      <scheme val="minor"/>
    </font>
    <font>
      <sz val="11"/>
      <color rgb="FFA90758"/>
      <name val="Calibri"/>
      <family val="2"/>
      <scheme val="minor"/>
    </font>
    <font>
      <sz val="11"/>
      <color rgb="FF0000FF"/>
      <name val="Calibri"/>
      <family val="2"/>
      <scheme val="minor"/>
    </font>
    <font>
      <sz val="12"/>
      <color rgb="FF0000FF"/>
      <name val="Calibri"/>
      <family val="2"/>
      <scheme val="minor"/>
    </font>
    <font>
      <sz val="12"/>
      <color rgb="FFD74123"/>
      <name val="Calibri"/>
      <family val="2"/>
      <scheme val="minor"/>
    </font>
    <font>
      <sz val="11"/>
      <color rgb="FFD74123"/>
      <name val="Calibri"/>
      <family val="2"/>
      <scheme val="minor"/>
    </font>
    <font>
      <sz val="12"/>
      <color rgb="FF005300"/>
      <name val="Calibri"/>
      <family val="2"/>
      <scheme val="minor"/>
    </font>
    <font>
      <sz val="11"/>
      <color rgb="FF005300"/>
      <name val="Calibri"/>
      <family val="2"/>
      <scheme val="minor"/>
    </font>
    <font>
      <b/>
      <sz val="12"/>
      <color rgb="FF005300"/>
      <name val="Calibri"/>
      <family val="2"/>
      <scheme val="minor"/>
    </font>
    <font>
      <sz val="12"/>
      <color rgb="FFAF5F00"/>
      <name val="Calibri"/>
      <family val="2"/>
      <scheme val="minor"/>
    </font>
    <font>
      <sz val="11"/>
      <color rgb="FFAF5F00"/>
      <name val="Calibri"/>
      <family val="2"/>
      <scheme val="minor"/>
    </font>
    <font>
      <sz val="12"/>
      <color theme="0"/>
      <name val="Calibri"/>
      <family val="2"/>
      <scheme val="minor"/>
    </font>
    <font>
      <b/>
      <sz val="16"/>
      <color theme="9" tint="-0.499984740745262"/>
      <name val="Cambria"/>
      <family val="1"/>
      <scheme val="major"/>
    </font>
    <font>
      <b/>
      <sz val="18"/>
      <color theme="1"/>
      <name val="Cambria"/>
      <family val="1"/>
      <scheme val="major"/>
    </font>
    <font>
      <b/>
      <sz val="14"/>
      <color rgb="FFD74123"/>
      <name val="Calibri"/>
      <family val="2"/>
      <scheme val="minor"/>
    </font>
    <font>
      <b/>
      <sz val="14"/>
      <color rgb="FF0000FF"/>
      <name val="Calibri"/>
      <family val="2"/>
      <scheme val="minor"/>
    </font>
    <font>
      <b/>
      <sz val="14"/>
      <color rgb="FF005300"/>
      <name val="Calibri"/>
      <family val="2"/>
      <scheme val="minor"/>
    </font>
    <font>
      <b/>
      <sz val="14"/>
      <color rgb="FFAF5F00"/>
      <name val="Calibri"/>
      <family val="2"/>
      <scheme val="minor"/>
    </font>
    <font>
      <b/>
      <sz val="14"/>
      <color theme="6" tint="-0.499984740745262"/>
      <name val="Calibri"/>
      <family val="2"/>
      <scheme val="minor"/>
    </font>
    <font>
      <b/>
      <sz val="14"/>
      <color theme="7"/>
      <name val="Calibri"/>
      <family val="2"/>
      <scheme val="minor"/>
    </font>
    <font>
      <b/>
      <sz val="14"/>
      <color rgb="FFA90758"/>
      <name val="Calibri"/>
      <family val="2"/>
      <scheme val="minor"/>
    </font>
    <font>
      <b/>
      <sz val="14"/>
      <color theme="1" tint="4.9989318521683403E-2"/>
      <name val="Calibri"/>
      <family val="2"/>
      <scheme val="minor"/>
    </font>
    <font>
      <b/>
      <sz val="14"/>
      <color theme="9" tint="0.79998168889431442"/>
      <name val="Cambria"/>
      <family val="1"/>
      <scheme val="major"/>
    </font>
    <font>
      <sz val="12"/>
      <color theme="5" tint="-0.249977111117893"/>
      <name val="Cambria"/>
      <family val="1"/>
      <scheme val="major"/>
    </font>
    <font>
      <sz val="12"/>
      <color theme="4" tint="-0.499984740745262"/>
      <name val="Calibri"/>
      <family val="2"/>
      <scheme val="minor"/>
    </font>
    <font>
      <b/>
      <sz val="12"/>
      <color rgb="FFC00000"/>
      <name val="Calibri"/>
      <family val="2"/>
      <scheme val="minor"/>
    </font>
    <font>
      <sz val="12"/>
      <color theme="7" tint="-0.499984740745262"/>
      <name val="Bookman Old Style"/>
      <family val="1"/>
    </font>
    <font>
      <sz val="9"/>
      <color indexed="81"/>
      <name val="Tahoma"/>
      <family val="2"/>
    </font>
    <font>
      <b/>
      <sz val="9"/>
      <color indexed="81"/>
      <name val="Tahoma"/>
      <family val="2"/>
    </font>
    <font>
      <sz val="12"/>
      <color rgb="FFFF0000"/>
      <name val="Calibri"/>
      <family val="2"/>
      <scheme val="minor"/>
    </font>
    <font>
      <sz val="12"/>
      <color rgb="FFFF0000"/>
      <name val="Cambria"/>
      <family val="1"/>
      <scheme val="major"/>
    </font>
    <font>
      <sz val="16"/>
      <color rgb="FFFF0000"/>
      <name val="Cambria"/>
      <family val="1"/>
      <scheme val="major"/>
    </font>
    <font>
      <sz val="11"/>
      <color rgb="FFFF0000"/>
      <name val="Cambria"/>
      <family val="1"/>
      <scheme val="major"/>
    </font>
  </fonts>
  <fills count="13">
    <fill>
      <patternFill patternType="none"/>
    </fill>
    <fill>
      <patternFill patternType="gray125"/>
    </fill>
    <fill>
      <patternFill patternType="solid">
        <fgColor theme="4" tint="0.79998168889431442"/>
        <bgColor indexed="64"/>
      </patternFill>
    </fill>
    <fill>
      <patternFill patternType="solid">
        <fgColor theme="9" tint="-0.249977111117893"/>
        <bgColor indexed="64"/>
      </patternFill>
    </fill>
    <fill>
      <patternFill patternType="solid">
        <fgColor theme="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002060"/>
        <bgColor indexed="64"/>
      </patternFill>
    </fill>
    <fill>
      <patternFill patternType="solid">
        <fgColor rgb="FFFFFF00"/>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rgb="FF00B050"/>
        <bgColor indexed="64"/>
      </patternFill>
    </fill>
  </fills>
  <borders count="64">
    <border>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double">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double">
        <color indexed="64"/>
      </bottom>
      <diagonal/>
    </border>
    <border>
      <left/>
      <right/>
      <top/>
      <bottom style="thin">
        <color indexed="64"/>
      </bottom>
      <diagonal/>
    </border>
    <border>
      <left/>
      <right style="double">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ck">
        <color indexed="64"/>
      </left>
      <right/>
      <top style="medium">
        <color indexed="64"/>
      </top>
      <bottom style="hair">
        <color indexed="64"/>
      </bottom>
      <diagonal/>
    </border>
    <border>
      <left style="thick">
        <color indexed="64"/>
      </left>
      <right/>
      <top style="hair">
        <color indexed="64"/>
      </top>
      <bottom style="hair">
        <color indexed="64"/>
      </bottom>
      <diagonal/>
    </border>
    <border>
      <left style="thick">
        <color indexed="64"/>
      </left>
      <right/>
      <top style="thin">
        <color indexed="64"/>
      </top>
      <bottom style="double">
        <color indexed="64"/>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hair">
        <color indexed="64"/>
      </top>
      <bottom/>
      <diagonal/>
    </border>
    <border>
      <left style="thick">
        <color indexed="64"/>
      </left>
      <right/>
      <top/>
      <bottom/>
      <diagonal/>
    </border>
    <border>
      <left style="thin">
        <color indexed="64"/>
      </left>
      <right/>
      <top style="hair">
        <color indexed="64"/>
      </top>
      <bottom style="thin">
        <color indexed="64"/>
      </bottom>
      <diagonal/>
    </border>
    <border>
      <left/>
      <right style="thick">
        <color indexed="64"/>
      </right>
      <top style="thin">
        <color indexed="64"/>
      </top>
      <bottom style="medium">
        <color indexed="64"/>
      </bottom>
      <diagonal/>
    </border>
  </borders>
  <cellStyleXfs count="5">
    <xf numFmtId="0" fontId="0" fillId="0" borderId="0"/>
    <xf numFmtId="164" fontId="9" fillId="0" borderId="0" applyFont="0" applyFill="0" applyBorder="0" applyAlignment="0" applyProtection="0"/>
    <xf numFmtId="0" fontId="8" fillId="0" borderId="0"/>
    <xf numFmtId="0" fontId="2" fillId="0" borderId="0"/>
    <xf numFmtId="0" fontId="1" fillId="0" borderId="0"/>
  </cellStyleXfs>
  <cellXfs count="366">
    <xf numFmtId="0" fontId="0" fillId="0" borderId="0" xfId="0"/>
    <xf numFmtId="0" fontId="10" fillId="2" borderId="0" xfId="0" applyFont="1" applyFill="1" applyAlignment="1">
      <alignment vertical="center"/>
    </xf>
    <xf numFmtId="0" fontId="11" fillId="2" borderId="0" xfId="0" applyFont="1" applyFill="1" applyAlignment="1">
      <alignment vertical="center"/>
    </xf>
    <xf numFmtId="0" fontId="11" fillId="2" borderId="0" xfId="0" applyFont="1" applyFill="1" applyAlignment="1">
      <alignment horizontal="center" vertical="center"/>
    </xf>
    <xf numFmtId="0" fontId="11" fillId="2" borderId="0" xfId="0" applyFont="1" applyFill="1" applyAlignment="1">
      <alignment vertical="center" wrapText="1"/>
    </xf>
    <xf numFmtId="0" fontId="12" fillId="2" borderId="0" xfId="0" applyFont="1" applyFill="1" applyAlignment="1">
      <alignment vertical="center"/>
    </xf>
    <xf numFmtId="0" fontId="11" fillId="2" borderId="0" xfId="0" applyFont="1" applyFill="1" applyAlignment="1">
      <alignment horizontal="center" vertical="center" wrapText="1"/>
    </xf>
    <xf numFmtId="0" fontId="16" fillId="2" borderId="0" xfId="0" applyNumberFormat="1" applyFont="1" applyFill="1" applyAlignment="1" applyProtection="1">
      <alignment horizontal="center" vertical="center" wrapText="1"/>
      <protection hidden="1"/>
    </xf>
    <xf numFmtId="0" fontId="24" fillId="3" borderId="10" xfId="0" applyFont="1" applyFill="1" applyBorder="1" applyAlignment="1" applyProtection="1">
      <alignment horizontal="center" vertical="center" wrapText="1"/>
      <protection hidden="1"/>
    </xf>
    <xf numFmtId="10" fontId="24" fillId="3" borderId="10" xfId="0" applyNumberFormat="1" applyFont="1" applyFill="1" applyBorder="1" applyAlignment="1" applyProtection="1">
      <alignment horizontal="center" vertical="center" wrapText="1"/>
      <protection hidden="1"/>
    </xf>
    <xf numFmtId="0" fontId="11" fillId="2" borderId="0" xfId="0" applyFont="1" applyFill="1" applyAlignment="1" applyProtection="1">
      <alignment horizontal="right" vertical="center"/>
      <protection hidden="1"/>
    </xf>
    <xf numFmtId="0" fontId="10" fillId="2" borderId="0" xfId="0" applyFont="1" applyFill="1" applyAlignment="1" applyProtection="1">
      <alignment horizontal="left" vertical="center"/>
      <protection hidden="1"/>
    </xf>
    <xf numFmtId="14" fontId="15" fillId="2" borderId="0" xfId="0" applyNumberFormat="1" applyFont="1" applyFill="1" applyAlignment="1" applyProtection="1">
      <alignment horizontal="left" vertical="center"/>
      <protection hidden="1"/>
    </xf>
    <xf numFmtId="164" fontId="11" fillId="2" borderId="0" xfId="0" applyNumberFormat="1" applyFont="1" applyFill="1" applyAlignment="1" applyProtection="1">
      <alignment horizontal="left" vertical="center" wrapText="1"/>
      <protection hidden="1"/>
    </xf>
    <xf numFmtId="164" fontId="11" fillId="2" borderId="0" xfId="0" applyNumberFormat="1" applyFont="1" applyFill="1" applyAlignment="1" applyProtection="1">
      <alignment horizontal="left" vertical="center"/>
      <protection hidden="1"/>
    </xf>
    <xf numFmtId="0" fontId="0" fillId="4" borderId="0" xfId="0" applyFill="1"/>
    <xf numFmtId="0" fontId="26" fillId="4" borderId="0" xfId="0" applyFont="1" applyFill="1" applyAlignment="1"/>
    <xf numFmtId="0" fontId="11" fillId="2" borderId="0" xfId="0" applyFont="1" applyFill="1" applyAlignment="1" applyProtection="1">
      <alignment vertical="center"/>
      <protection locked="0"/>
    </xf>
    <xf numFmtId="0" fontId="11" fillId="2" borderId="0" xfId="0" applyFont="1" applyFill="1" applyAlignment="1" applyProtection="1">
      <alignment horizontal="center" vertical="center"/>
      <protection locked="0"/>
    </xf>
    <xf numFmtId="0" fontId="11" fillId="2" borderId="0" xfId="0" applyFont="1" applyFill="1" applyAlignment="1" applyProtection="1">
      <alignment vertical="center" wrapText="1"/>
      <protection locked="0"/>
    </xf>
    <xf numFmtId="0" fontId="11" fillId="2" borderId="0" xfId="0" applyFont="1" applyFill="1" applyAlignment="1" applyProtection="1">
      <alignment horizontal="center" vertical="center" wrapText="1"/>
      <protection locked="0"/>
    </xf>
    <xf numFmtId="0" fontId="11" fillId="2" borderId="0" xfId="0" applyFont="1" applyFill="1" applyAlignment="1" applyProtection="1">
      <alignment horizontal="left" vertical="center"/>
      <protection hidden="1"/>
    </xf>
    <xf numFmtId="0" fontId="0" fillId="5" borderId="0" xfId="0" applyFill="1" applyProtection="1"/>
    <xf numFmtId="0" fontId="0" fillId="5" borderId="0" xfId="0" applyFill="1" applyAlignment="1" applyProtection="1">
      <alignment horizontal="center"/>
    </xf>
    <xf numFmtId="0" fontId="0" fillId="5" borderId="14" xfId="0" applyFill="1" applyBorder="1" applyProtection="1"/>
    <xf numFmtId="0" fontId="0" fillId="5" borderId="0" xfId="0" applyFill="1" applyBorder="1" applyProtection="1"/>
    <xf numFmtId="0" fontId="0" fillId="5" borderId="0" xfId="0" applyFill="1" applyBorder="1" applyAlignment="1" applyProtection="1">
      <alignment horizontal="center"/>
    </xf>
    <xf numFmtId="0" fontId="0" fillId="5" borderId="0" xfId="0" applyFill="1" applyAlignment="1" applyProtection="1">
      <alignment horizontal="center" vertical="center"/>
    </xf>
    <xf numFmtId="0" fontId="0" fillId="5" borderId="0" xfId="0" applyFill="1" applyProtection="1">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horizontal="center" vertical="center"/>
      <protection locked="0"/>
    </xf>
    <xf numFmtId="0" fontId="0" fillId="6" borderId="0" xfId="0" applyFill="1" applyProtection="1">
      <protection locked="0"/>
    </xf>
    <xf numFmtId="0" fontId="32" fillId="6" borderId="0" xfId="0" applyFont="1" applyFill="1" applyProtection="1">
      <protection locked="0"/>
    </xf>
    <xf numFmtId="0" fontId="33" fillId="7" borderId="26" xfId="0" applyFont="1" applyFill="1" applyBorder="1" applyAlignment="1" applyProtection="1">
      <alignment horizontal="left" vertical="center"/>
      <protection locked="0"/>
    </xf>
    <xf numFmtId="0" fontId="33" fillId="7" borderId="0" xfId="0" applyFont="1" applyFill="1" applyBorder="1" applyAlignment="1" applyProtection="1">
      <alignment horizontal="left" vertical="center"/>
      <protection locked="0"/>
    </xf>
    <xf numFmtId="0" fontId="33" fillId="7" borderId="27" xfId="0" applyFont="1" applyFill="1" applyBorder="1" applyAlignment="1" applyProtection="1">
      <alignment horizontal="left" vertical="center"/>
      <protection locked="0"/>
    </xf>
    <xf numFmtId="1" fontId="32" fillId="6" borderId="0" xfId="0" applyNumberFormat="1" applyFont="1" applyFill="1" applyProtection="1">
      <protection locked="0"/>
    </xf>
    <xf numFmtId="0" fontId="34" fillId="6" borderId="0" xfId="0" applyNumberFormat="1" applyFont="1" applyFill="1" applyAlignment="1" applyProtection="1">
      <alignment horizontal="center" vertical="center" wrapText="1"/>
      <protection locked="0" hidden="1"/>
    </xf>
    <xf numFmtId="0" fontId="0" fillId="6" borderId="0" xfId="0" applyFill="1" applyProtection="1"/>
    <xf numFmtId="0" fontId="0" fillId="6" borderId="0" xfId="0" applyFill="1" applyAlignment="1" applyProtection="1">
      <alignment horizontal="center" vertical="center" wrapText="1"/>
    </xf>
    <xf numFmtId="0" fontId="0" fillId="6" borderId="0" xfId="0" applyFill="1" applyAlignment="1" applyProtection="1">
      <alignment horizontal="center" vertical="center"/>
    </xf>
    <xf numFmtId="0" fontId="0" fillId="6" borderId="0" xfId="0" applyFill="1" applyAlignment="1" applyProtection="1">
      <alignment wrapText="1"/>
    </xf>
    <xf numFmtId="0" fontId="32" fillId="6" borderId="0" xfId="0" applyFont="1" applyFill="1" applyProtection="1"/>
    <xf numFmtId="0" fontId="0" fillId="7" borderId="29" xfId="0" applyFill="1" applyBorder="1" applyAlignment="1" applyProtection="1">
      <alignment vertical="center"/>
    </xf>
    <xf numFmtId="0" fontId="0" fillId="7" borderId="25" xfId="0" applyFill="1" applyBorder="1" applyAlignment="1" applyProtection="1">
      <alignment vertical="center"/>
    </xf>
    <xf numFmtId="0" fontId="32" fillId="7" borderId="25" xfId="0" applyFont="1" applyFill="1" applyBorder="1" applyAlignment="1" applyProtection="1">
      <alignment vertical="center"/>
    </xf>
    <xf numFmtId="0" fontId="0" fillId="7" borderId="30" xfId="0" applyFill="1" applyBorder="1" applyAlignment="1" applyProtection="1">
      <alignment vertical="center"/>
    </xf>
    <xf numFmtId="0" fontId="0" fillId="7" borderId="0" xfId="0" applyFill="1" applyBorder="1" applyAlignment="1" applyProtection="1">
      <alignment vertical="center"/>
    </xf>
    <xf numFmtId="0" fontId="32" fillId="7" borderId="0" xfId="0" applyFont="1" applyFill="1" applyBorder="1" applyAlignment="1" applyProtection="1">
      <alignment vertical="center"/>
    </xf>
    <xf numFmtId="0" fontId="35" fillId="7" borderId="30" xfId="0" applyFont="1" applyFill="1" applyBorder="1" applyAlignment="1" applyProtection="1">
      <alignment vertical="center"/>
    </xf>
    <xf numFmtId="0" fontId="35" fillId="7" borderId="27" xfId="0" applyFont="1" applyFill="1" applyBorder="1" applyAlignment="1" applyProtection="1">
      <alignment vertical="center"/>
    </xf>
    <xf numFmtId="0" fontId="36" fillId="7" borderId="30" xfId="0" applyFont="1" applyFill="1" applyBorder="1" applyAlignment="1" applyProtection="1">
      <alignment horizontal="right" vertical="center"/>
    </xf>
    <xf numFmtId="0" fontId="36" fillId="7" borderId="0" xfId="0" applyFont="1" applyFill="1" applyBorder="1" applyAlignment="1" applyProtection="1">
      <alignment vertical="center"/>
    </xf>
    <xf numFmtId="0" fontId="36" fillId="7" borderId="0" xfId="0" applyFont="1" applyFill="1" applyBorder="1" applyAlignment="1" applyProtection="1">
      <alignment horizontal="center" vertical="center"/>
    </xf>
    <xf numFmtId="0" fontId="36" fillId="7" borderId="27" xfId="0" applyFont="1" applyFill="1" applyBorder="1" applyAlignment="1" applyProtection="1">
      <alignment vertical="center"/>
    </xf>
    <xf numFmtId="0" fontId="0" fillId="7" borderId="31" xfId="0" applyFill="1" applyBorder="1" applyAlignment="1" applyProtection="1">
      <alignment vertical="center"/>
    </xf>
    <xf numFmtId="0" fontId="0" fillId="7" borderId="32" xfId="0" applyFill="1" applyBorder="1" applyAlignment="1" applyProtection="1">
      <alignment vertical="center"/>
    </xf>
    <xf numFmtId="0" fontId="32" fillId="7" borderId="32" xfId="0" applyFont="1" applyFill="1" applyBorder="1" applyAlignment="1" applyProtection="1">
      <alignment vertical="center"/>
    </xf>
    <xf numFmtId="0" fontId="32" fillId="7" borderId="33" xfId="0" applyFont="1" applyFill="1" applyBorder="1" applyAlignment="1" applyProtection="1">
      <alignment vertical="center"/>
    </xf>
    <xf numFmtId="0" fontId="37" fillId="7" borderId="30" xfId="0" applyFont="1" applyFill="1" applyBorder="1" applyAlignment="1" applyProtection="1">
      <alignment horizontal="center" vertical="center"/>
    </xf>
    <xf numFmtId="0" fontId="37" fillId="7" borderId="0" xfId="0" applyFont="1" applyFill="1" applyBorder="1" applyAlignment="1" applyProtection="1">
      <alignment horizontal="center" vertical="center"/>
    </xf>
    <xf numFmtId="0" fontId="38" fillId="5" borderId="34" xfId="0" applyFont="1" applyFill="1" applyBorder="1" applyAlignment="1" applyProtection="1">
      <alignment horizontal="center" vertical="center" wrapText="1"/>
      <protection hidden="1"/>
    </xf>
    <xf numFmtId="0" fontId="38" fillId="5" borderId="3" xfId="0" applyFont="1" applyFill="1" applyBorder="1" applyAlignment="1" applyProtection="1">
      <alignment horizontal="center" vertical="center" wrapText="1"/>
      <protection hidden="1"/>
    </xf>
    <xf numFmtId="0" fontId="38" fillId="5" borderId="28" xfId="0" applyFont="1" applyFill="1" applyBorder="1" applyAlignment="1" applyProtection="1">
      <alignment horizontal="center" vertical="center" wrapText="1"/>
      <protection hidden="1"/>
    </xf>
    <xf numFmtId="0" fontId="39" fillId="5" borderId="3" xfId="0" applyFont="1" applyFill="1" applyBorder="1" applyAlignment="1" applyProtection="1">
      <alignment horizontal="center" vertical="center"/>
      <protection hidden="1"/>
    </xf>
    <xf numFmtId="0" fontId="39" fillId="5" borderId="28" xfId="0" applyFont="1" applyFill="1" applyBorder="1" applyAlignment="1" applyProtection="1">
      <alignment horizontal="center" vertical="center"/>
      <protection hidden="1"/>
    </xf>
    <xf numFmtId="0" fontId="40" fillId="8" borderId="36" xfId="0" applyFont="1" applyFill="1" applyBorder="1" applyAlignment="1" applyProtection="1">
      <alignment horizontal="center" vertical="center"/>
      <protection hidden="1"/>
    </xf>
    <xf numFmtId="0" fontId="47" fillId="8" borderId="35" xfId="0" applyFont="1" applyFill="1" applyBorder="1" applyAlignment="1" applyProtection="1">
      <alignment horizontal="center" vertical="center"/>
      <protection hidden="1"/>
    </xf>
    <xf numFmtId="0" fontId="47" fillId="8" borderId="28" xfId="0" applyFont="1" applyFill="1" applyBorder="1" applyAlignment="1" applyProtection="1">
      <alignment horizontal="center" vertical="center"/>
      <protection hidden="1"/>
    </xf>
    <xf numFmtId="0" fontId="39" fillId="5" borderId="11" xfId="0" applyFont="1" applyFill="1" applyBorder="1" applyAlignment="1" applyProtection="1">
      <alignment horizontal="center" vertical="center"/>
      <protection hidden="1"/>
    </xf>
    <xf numFmtId="0" fontId="11" fillId="2" borderId="0" xfId="0" applyFont="1" applyFill="1" applyAlignment="1" applyProtection="1">
      <alignment vertical="center"/>
    </xf>
    <xf numFmtId="0" fontId="11" fillId="2" borderId="0" xfId="0" applyFont="1" applyFill="1" applyAlignment="1" applyProtection="1">
      <alignment horizontal="center" vertical="center" wrapText="1"/>
    </xf>
    <xf numFmtId="0" fontId="11" fillId="2" borderId="0" xfId="0" applyFont="1" applyFill="1" applyAlignment="1" applyProtection="1">
      <alignment vertical="center" wrapText="1"/>
    </xf>
    <xf numFmtId="0" fontId="10" fillId="2" borderId="0" xfId="0" applyFont="1" applyFill="1" applyAlignment="1" applyProtection="1">
      <alignment vertical="center"/>
    </xf>
    <xf numFmtId="0" fontId="10" fillId="2" borderId="0" xfId="0" applyFont="1" applyFill="1" applyAlignment="1" applyProtection="1">
      <alignment horizontal="left" vertical="center"/>
    </xf>
    <xf numFmtId="0" fontId="10" fillId="2" borderId="0" xfId="0" applyFont="1" applyFill="1" applyAlignment="1" applyProtection="1">
      <alignment vertical="center" wrapText="1"/>
    </xf>
    <xf numFmtId="0" fontId="45" fillId="2" borderId="0" xfId="0" applyFont="1" applyFill="1" applyAlignment="1" applyProtection="1">
      <alignment vertical="center"/>
    </xf>
    <xf numFmtId="0" fontId="10" fillId="2" borderId="0" xfId="0" applyFont="1" applyFill="1" applyAlignment="1" applyProtection="1">
      <alignment horizontal="center" vertical="center"/>
    </xf>
    <xf numFmtId="14" fontId="15" fillId="2" borderId="0" xfId="0" applyNumberFormat="1" applyFont="1" applyFill="1" applyAlignment="1" applyProtection="1">
      <alignment horizontal="left" vertical="center"/>
    </xf>
    <xf numFmtId="0" fontId="16" fillId="2" borderId="0" xfId="0" applyFont="1" applyFill="1" applyAlignment="1" applyProtection="1">
      <alignment horizontal="left" vertical="center"/>
    </xf>
    <xf numFmtId="22" fontId="10" fillId="2" borderId="0" xfId="0" applyNumberFormat="1" applyFont="1" applyFill="1" applyAlignment="1" applyProtection="1">
      <alignment horizontal="center" vertical="center" wrapText="1"/>
    </xf>
    <xf numFmtId="164" fontId="10" fillId="2" borderId="0" xfId="0" applyNumberFormat="1" applyFont="1" applyFill="1" applyAlignment="1" applyProtection="1">
      <alignment horizontal="right" vertical="center"/>
    </xf>
    <xf numFmtId="0" fontId="10" fillId="2" borderId="0" xfId="0" applyFont="1" applyFill="1" applyAlignment="1" applyProtection="1">
      <alignment horizontal="center" vertical="center" wrapText="1"/>
    </xf>
    <xf numFmtId="0" fontId="10" fillId="2" borderId="0" xfId="0" applyFont="1" applyFill="1" applyAlignment="1" applyProtection="1">
      <alignment horizontal="right" vertical="center"/>
    </xf>
    <xf numFmtId="14" fontId="13" fillId="2" borderId="0" xfId="0" applyNumberFormat="1" applyFont="1" applyFill="1" applyAlignment="1" applyProtection="1">
      <alignment horizontal="center" vertical="center" wrapText="1"/>
    </xf>
    <xf numFmtId="0" fontId="10" fillId="2" borderId="0" xfId="0" applyFont="1" applyFill="1" applyBorder="1" applyAlignment="1" applyProtection="1">
      <alignment vertical="center"/>
    </xf>
    <xf numFmtId="0" fontId="12" fillId="2" borderId="0" xfId="0" applyFont="1" applyFill="1" applyBorder="1" applyAlignment="1" applyProtection="1">
      <alignment vertical="center"/>
    </xf>
    <xf numFmtId="0" fontId="22" fillId="2" borderId="1" xfId="0" applyFont="1" applyFill="1" applyBorder="1" applyAlignment="1" applyProtection="1">
      <alignment horizontal="center" vertical="center"/>
    </xf>
    <xf numFmtId="0" fontId="22" fillId="2" borderId="1"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wrapText="1"/>
    </xf>
    <xf numFmtId="0" fontId="22" fillId="2" borderId="7" xfId="0" applyFont="1" applyFill="1" applyBorder="1" applyAlignment="1" applyProtection="1">
      <alignment horizontal="center" vertical="center" wrapText="1"/>
    </xf>
    <xf numFmtId="0" fontId="22" fillId="2" borderId="1" xfId="0" applyFont="1" applyFill="1" applyBorder="1" applyAlignment="1" applyProtection="1">
      <alignment horizontal="left" vertical="center" wrapText="1"/>
    </xf>
    <xf numFmtId="0" fontId="12" fillId="2" borderId="0" xfId="0" applyFont="1" applyFill="1" applyAlignment="1" applyProtection="1">
      <alignment vertical="center"/>
    </xf>
    <xf numFmtId="0" fontId="11" fillId="2" borderId="19" xfId="0" applyFont="1" applyFill="1" applyBorder="1" applyAlignment="1" applyProtection="1">
      <alignment vertical="center"/>
    </xf>
    <xf numFmtId="0" fontId="11" fillId="2" borderId="0" xfId="0" applyFont="1" applyFill="1" applyAlignment="1" applyProtection="1">
      <alignment horizontal="center" vertical="center"/>
    </xf>
    <xf numFmtId="0" fontId="48" fillId="2" borderId="0" xfId="0" applyFont="1" applyFill="1" applyAlignment="1" applyProtection="1">
      <alignment horizontal="center" vertical="center" wrapText="1"/>
    </xf>
    <xf numFmtId="0" fontId="11" fillId="2" borderId="0" xfId="0" applyFont="1" applyFill="1" applyAlignment="1" applyProtection="1">
      <alignment horizontal="center" vertical="center"/>
      <protection hidden="1"/>
    </xf>
    <xf numFmtId="0" fontId="24" fillId="5" borderId="16" xfId="0" applyFont="1" applyFill="1" applyBorder="1" applyAlignment="1" applyProtection="1">
      <alignment horizontal="center" vertical="center" wrapText="1"/>
    </xf>
    <xf numFmtId="0" fontId="24" fillId="5" borderId="1" xfId="0" applyFont="1" applyFill="1" applyBorder="1" applyAlignment="1" applyProtection="1">
      <alignment horizontal="center" vertical="center"/>
    </xf>
    <xf numFmtId="0" fontId="24" fillId="5" borderId="7" xfId="0" applyFont="1" applyFill="1" applyBorder="1" applyAlignment="1" applyProtection="1">
      <alignment horizontal="center" vertical="center"/>
    </xf>
    <xf numFmtId="0" fontId="24" fillId="5" borderId="17" xfId="0" applyFont="1" applyFill="1" applyBorder="1" applyAlignment="1" applyProtection="1">
      <alignment horizontal="center" vertical="center"/>
    </xf>
    <xf numFmtId="18" fontId="0" fillId="5" borderId="0" xfId="0" applyNumberFormat="1" applyFill="1" applyProtection="1"/>
    <xf numFmtId="0" fontId="0" fillId="5" borderId="10" xfId="0" applyFill="1" applyBorder="1" applyProtection="1"/>
    <xf numFmtId="0" fontId="0" fillId="5" borderId="10" xfId="0" applyFill="1" applyBorder="1" applyAlignment="1" applyProtection="1">
      <alignment horizontal="center"/>
    </xf>
    <xf numFmtId="0" fontId="0" fillId="5" borderId="24" xfId="0" applyFill="1" applyBorder="1" applyProtection="1"/>
    <xf numFmtId="0" fontId="44" fillId="2" borderId="10" xfId="0" applyFont="1" applyFill="1" applyBorder="1" applyAlignment="1" applyProtection="1">
      <alignment horizontal="center" vertical="center" wrapText="1"/>
    </xf>
    <xf numFmtId="0" fontId="66" fillId="2" borderId="0" xfId="0" applyFont="1" applyFill="1" applyAlignment="1" applyProtection="1">
      <alignment horizontal="right" vertical="center"/>
    </xf>
    <xf numFmtId="0" fontId="68" fillId="5" borderId="34" xfId="0" applyFont="1" applyFill="1" applyBorder="1" applyAlignment="1" applyProtection="1">
      <alignment horizontal="left" vertical="center" wrapText="1" indent="2"/>
      <protection hidden="1"/>
    </xf>
    <xf numFmtId="0" fontId="69" fillId="5" borderId="34" xfId="0" applyFont="1" applyFill="1" applyBorder="1" applyAlignment="1" applyProtection="1">
      <alignment horizontal="left" vertical="center" wrapText="1" indent="2"/>
      <protection hidden="1"/>
    </xf>
    <xf numFmtId="0" fontId="70" fillId="5" borderId="34" xfId="0" applyFont="1" applyFill="1" applyBorder="1" applyAlignment="1" applyProtection="1">
      <alignment horizontal="left" vertical="center" wrapText="1" indent="2"/>
      <protection hidden="1"/>
    </xf>
    <xf numFmtId="0" fontId="71" fillId="5" borderId="34" xfId="0" applyFont="1" applyFill="1" applyBorder="1" applyAlignment="1" applyProtection="1">
      <alignment horizontal="left" vertical="center" wrapText="1" indent="2"/>
      <protection hidden="1"/>
    </xf>
    <xf numFmtId="0" fontId="72" fillId="5" borderId="34" xfId="0" applyFont="1" applyFill="1" applyBorder="1" applyAlignment="1" applyProtection="1">
      <alignment horizontal="left" vertical="center" wrapText="1" indent="2"/>
      <protection hidden="1"/>
    </xf>
    <xf numFmtId="0" fontId="73" fillId="5" borderId="34" xfId="0" applyFont="1" applyFill="1" applyBorder="1" applyAlignment="1" applyProtection="1">
      <alignment horizontal="left" vertical="center" wrapText="1" indent="2"/>
      <protection hidden="1"/>
    </xf>
    <xf numFmtId="0" fontId="74" fillId="5" borderId="34" xfId="0" applyFont="1" applyFill="1" applyBorder="1" applyAlignment="1" applyProtection="1">
      <alignment horizontal="left" vertical="center" wrapText="1" indent="2"/>
      <protection hidden="1"/>
    </xf>
    <xf numFmtId="0" fontId="75" fillId="5" borderId="34" xfId="0" applyFont="1" applyFill="1" applyBorder="1" applyAlignment="1" applyProtection="1">
      <alignment horizontal="left" vertical="center" wrapText="1" indent="2"/>
      <protection hidden="1"/>
    </xf>
    <xf numFmtId="18" fontId="77" fillId="5" borderId="18" xfId="0" applyNumberFormat="1" applyFont="1" applyFill="1" applyBorder="1" applyAlignment="1" applyProtection="1">
      <alignment horizontal="center" vertical="center"/>
      <protection locked="0"/>
    </xf>
    <xf numFmtId="18" fontId="77" fillId="5" borderId="19" xfId="0" applyNumberFormat="1" applyFont="1" applyFill="1" applyBorder="1" applyAlignment="1" applyProtection="1">
      <alignment horizontal="center" vertical="center"/>
      <protection locked="0"/>
    </xf>
    <xf numFmtId="0" fontId="78" fillId="5" borderId="20" xfId="0" applyFont="1" applyFill="1" applyBorder="1" applyAlignment="1" applyProtection="1">
      <alignment horizontal="center" vertical="center" wrapText="1"/>
      <protection locked="0"/>
    </xf>
    <xf numFmtId="0" fontId="78" fillId="5" borderId="21" xfId="0" applyFont="1" applyFill="1" applyBorder="1" applyAlignment="1" applyProtection="1">
      <alignment horizontal="center" vertical="center" wrapText="1"/>
      <protection locked="0"/>
    </xf>
    <xf numFmtId="0" fontId="79" fillId="5" borderId="21" xfId="0" applyFont="1" applyFill="1" applyBorder="1" applyAlignment="1" applyProtection="1">
      <alignment horizontal="center" vertical="center" wrapText="1"/>
      <protection locked="0"/>
    </xf>
    <xf numFmtId="0" fontId="80" fillId="5" borderId="18" xfId="0" applyFont="1" applyFill="1" applyBorder="1" applyAlignment="1" applyProtection="1">
      <alignment horizontal="center" vertical="center"/>
      <protection locked="0"/>
    </xf>
    <xf numFmtId="0" fontId="80" fillId="5" borderId="0" xfId="0" applyFont="1" applyFill="1" applyBorder="1" applyAlignment="1" applyProtection="1">
      <alignment horizontal="center" vertical="center"/>
      <protection locked="0"/>
    </xf>
    <xf numFmtId="0" fontId="80" fillId="5" borderId="0" xfId="0" applyFont="1" applyFill="1" applyBorder="1" applyAlignment="1" applyProtection="1">
      <alignment horizontal="center" vertical="center" wrapText="1"/>
      <protection locked="0"/>
    </xf>
    <xf numFmtId="0" fontId="80" fillId="5" borderId="18" xfId="0" applyFont="1" applyFill="1" applyBorder="1" applyAlignment="1" applyProtection="1">
      <alignment horizontal="center" vertical="center" wrapText="1"/>
      <protection locked="0"/>
    </xf>
    <xf numFmtId="0" fontId="83" fillId="2" borderId="0" xfId="0" applyFont="1" applyFill="1" applyAlignment="1" applyProtection="1">
      <alignment horizontal="right" vertical="center"/>
    </xf>
    <xf numFmtId="0" fontId="85" fillId="2" borderId="0" xfId="0" applyNumberFormat="1" applyFont="1" applyFill="1" applyAlignment="1" applyProtection="1">
      <alignment horizontal="right" vertical="center" wrapText="1" indent="3"/>
      <protection hidden="1"/>
    </xf>
    <xf numFmtId="0" fontId="86" fillId="2" borderId="0" xfId="0" applyFont="1" applyFill="1" applyAlignment="1" applyProtection="1">
      <alignment horizontal="right" vertical="center" wrapText="1" indent="3"/>
      <protection hidden="1"/>
    </xf>
    <xf numFmtId="0" fontId="83" fillId="2" borderId="0" xfId="0" applyFont="1" applyFill="1" applyAlignment="1" applyProtection="1">
      <alignment horizontal="right" vertical="center"/>
      <protection hidden="1"/>
    </xf>
    <xf numFmtId="0" fontId="63" fillId="2" borderId="8" xfId="0" applyFont="1" applyFill="1" applyBorder="1" applyAlignment="1" applyProtection="1">
      <alignment horizontal="center" vertical="top" wrapText="1"/>
    </xf>
    <xf numFmtId="0" fontId="63" fillId="2" borderId="9" xfId="0" applyFont="1" applyFill="1" applyBorder="1" applyAlignment="1" applyProtection="1">
      <alignment horizontal="center" vertical="top" wrapText="1"/>
    </xf>
    <xf numFmtId="0" fontId="64" fillId="2" borderId="9" xfId="0" applyFont="1" applyFill="1" applyBorder="1" applyAlignment="1" applyProtection="1">
      <alignment horizontal="center" vertical="top" wrapText="1"/>
    </xf>
    <xf numFmtId="0" fontId="64" fillId="2" borderId="4" xfId="0" applyFont="1" applyFill="1" applyBorder="1" applyAlignment="1" applyProtection="1">
      <alignment vertical="top" wrapText="1"/>
    </xf>
    <xf numFmtId="0" fontId="64" fillId="2" borderId="4" xfId="0" applyFont="1" applyFill="1" applyBorder="1" applyAlignment="1" applyProtection="1">
      <alignment horizontal="center" vertical="top" wrapText="1"/>
      <protection locked="0"/>
    </xf>
    <xf numFmtId="0" fontId="64" fillId="2" borderId="3" xfId="0" applyFont="1" applyFill="1" applyBorder="1" applyAlignment="1" applyProtection="1">
      <alignment vertical="top" wrapText="1"/>
    </xf>
    <xf numFmtId="0" fontId="64" fillId="2" borderId="3" xfId="0" applyFont="1" applyFill="1" applyBorder="1" applyAlignment="1" applyProtection="1">
      <alignment horizontal="center" vertical="top" wrapText="1"/>
      <protection locked="0"/>
    </xf>
    <xf numFmtId="0" fontId="11" fillId="2" borderId="0" xfId="0" applyFont="1" applyFill="1" applyBorder="1" applyAlignment="1" applyProtection="1">
      <alignment vertical="top"/>
    </xf>
    <xf numFmtId="0" fontId="58" fillId="2" borderId="3" xfId="0" applyFont="1" applyFill="1" applyBorder="1" applyAlignment="1" applyProtection="1">
      <alignment horizontal="center" vertical="top"/>
    </xf>
    <xf numFmtId="0" fontId="58" fillId="2" borderId="4" xfId="0" applyFont="1" applyFill="1" applyBorder="1" applyAlignment="1" applyProtection="1">
      <alignment vertical="top" wrapText="1"/>
    </xf>
    <xf numFmtId="0" fontId="58" fillId="2" borderId="4" xfId="0" applyFont="1" applyFill="1" applyBorder="1" applyAlignment="1" applyProtection="1">
      <alignment horizontal="center" vertical="top" wrapText="1"/>
      <protection locked="0"/>
    </xf>
    <xf numFmtId="0" fontId="56" fillId="2" borderId="4" xfId="0" applyFont="1" applyFill="1" applyBorder="1" applyAlignment="1" applyProtection="1">
      <alignment horizontal="center" vertical="top" wrapText="1"/>
    </xf>
    <xf numFmtId="0" fontId="56" fillId="2" borderId="4" xfId="0" applyFont="1" applyFill="1" applyBorder="1" applyAlignment="1" applyProtection="1">
      <alignment vertical="top" wrapText="1"/>
    </xf>
    <xf numFmtId="0" fontId="60" fillId="2" borderId="4" xfId="0" applyFont="1" applyFill="1" applyBorder="1" applyAlignment="1" applyProtection="1">
      <alignment horizontal="center" vertical="top"/>
    </xf>
    <xf numFmtId="0" fontId="60" fillId="2" borderId="4" xfId="0" applyFont="1" applyFill="1" applyBorder="1" applyAlignment="1" applyProtection="1">
      <alignment vertical="top" wrapText="1"/>
    </xf>
    <xf numFmtId="0" fontId="60" fillId="2" borderId="4" xfId="0" applyFont="1" applyFill="1" applyBorder="1" applyAlignment="1" applyProtection="1">
      <alignment horizontal="center" vertical="top" wrapText="1"/>
      <protection locked="0"/>
    </xf>
    <xf numFmtId="0" fontId="18" fillId="2" borderId="54" xfId="0" applyFont="1" applyFill="1" applyBorder="1" applyAlignment="1" applyProtection="1">
      <alignment horizontal="center" vertical="top" wrapText="1"/>
    </xf>
    <xf numFmtId="0" fontId="18" fillId="2" borderId="4" xfId="0" applyFont="1" applyFill="1" applyBorder="1" applyAlignment="1" applyProtection="1">
      <alignment vertical="top" wrapText="1"/>
    </xf>
    <xf numFmtId="0" fontId="18" fillId="2" borderId="4" xfId="0" applyFont="1" applyFill="1" applyBorder="1" applyAlignment="1" applyProtection="1">
      <alignment horizontal="center" vertical="top" wrapText="1"/>
      <protection locked="0"/>
    </xf>
    <xf numFmtId="0" fontId="51" fillId="2" borderId="4" xfId="0" applyFont="1" applyFill="1" applyBorder="1" applyAlignment="1" applyProtection="1">
      <alignment horizontal="center" vertical="top" wrapText="1"/>
    </xf>
    <xf numFmtId="0" fontId="51" fillId="2" borderId="4" xfId="0" applyFont="1" applyFill="1" applyBorder="1" applyAlignment="1" applyProtection="1">
      <alignment vertical="top" wrapText="1"/>
    </xf>
    <xf numFmtId="0" fontId="51" fillId="2" borderId="4" xfId="0" applyFont="1" applyFill="1" applyBorder="1" applyAlignment="1" applyProtection="1">
      <alignment horizontal="center" vertical="top" wrapText="1"/>
      <protection locked="0"/>
    </xf>
    <xf numFmtId="0" fontId="55" fillId="2" borderId="4" xfId="0" applyFont="1" applyFill="1" applyBorder="1" applyAlignment="1" applyProtection="1">
      <alignment horizontal="center" vertical="top" wrapText="1"/>
    </xf>
    <xf numFmtId="0" fontId="55" fillId="2" borderId="4" xfId="0" applyFont="1" applyFill="1" applyBorder="1" applyAlignment="1" applyProtection="1">
      <alignment vertical="top" wrapText="1"/>
    </xf>
    <xf numFmtId="0" fontId="55" fillId="2" borderId="4" xfId="0" applyFont="1" applyFill="1" applyBorder="1" applyAlignment="1" applyProtection="1">
      <alignment horizontal="center" vertical="top" wrapText="1"/>
      <protection locked="0"/>
    </xf>
    <xf numFmtId="0" fontId="54" fillId="2" borderId="4" xfId="0" applyFont="1" applyFill="1" applyBorder="1" applyAlignment="1" applyProtection="1">
      <alignment horizontal="center" vertical="top" wrapText="1"/>
    </xf>
    <xf numFmtId="0" fontId="54" fillId="2" borderId="4" xfId="0" applyFont="1" applyFill="1" applyBorder="1" applyAlignment="1" applyProtection="1">
      <alignment vertical="top" wrapText="1"/>
    </xf>
    <xf numFmtId="0" fontId="54" fillId="2" borderId="4" xfId="0" applyFont="1" applyFill="1" applyBorder="1" applyAlignment="1" applyProtection="1">
      <alignment horizontal="center" vertical="top" wrapText="1"/>
      <protection locked="0"/>
    </xf>
    <xf numFmtId="0" fontId="11" fillId="2" borderId="0" xfId="0" applyFont="1" applyFill="1" applyAlignment="1" applyProtection="1">
      <alignment vertical="top"/>
    </xf>
    <xf numFmtId="0" fontId="11" fillId="2" borderId="0" xfId="0" applyFont="1" applyFill="1" applyAlignment="1" applyProtection="1">
      <alignment vertical="top"/>
      <protection locked="0"/>
    </xf>
    <xf numFmtId="0" fontId="58" fillId="2" borderId="3" xfId="0" applyFont="1" applyFill="1" applyBorder="1" applyAlignment="1" applyProtection="1">
      <alignment vertical="top" wrapText="1"/>
    </xf>
    <xf numFmtId="0" fontId="58" fillId="2" borderId="3" xfId="0" applyFont="1" applyFill="1" applyBorder="1" applyAlignment="1" applyProtection="1">
      <alignment horizontal="center" vertical="top" wrapText="1"/>
      <protection locked="0"/>
    </xf>
    <xf numFmtId="0" fontId="57" fillId="2" borderId="57" xfId="0" applyFont="1" applyFill="1" applyBorder="1" applyAlignment="1" applyProtection="1">
      <alignment horizontal="center" vertical="top" wrapText="1"/>
    </xf>
    <xf numFmtId="0" fontId="56" fillId="2" borderId="3" xfId="0" applyFont="1" applyFill="1" applyBorder="1" applyAlignment="1" applyProtection="1">
      <alignment vertical="top" wrapText="1"/>
    </xf>
    <xf numFmtId="0" fontId="60" fillId="2" borderId="3" xfId="0" applyFont="1" applyFill="1" applyBorder="1" applyAlignment="1" applyProtection="1">
      <alignment horizontal="center" vertical="top"/>
    </xf>
    <xf numFmtId="0" fontId="60" fillId="2" borderId="3" xfId="0" applyFont="1" applyFill="1" applyBorder="1" applyAlignment="1" applyProtection="1">
      <alignment vertical="top" wrapText="1"/>
    </xf>
    <xf numFmtId="0" fontId="60" fillId="2" borderId="3" xfId="0" applyFont="1" applyFill="1" applyBorder="1" applyAlignment="1" applyProtection="1">
      <alignment horizontal="center" vertical="top" wrapText="1"/>
      <protection locked="0"/>
    </xf>
    <xf numFmtId="0" fontId="18" fillId="2" borderId="55" xfId="0" applyFont="1" applyFill="1" applyBorder="1" applyAlignment="1" applyProtection="1">
      <alignment horizontal="center" vertical="top" wrapText="1"/>
    </xf>
    <xf numFmtId="0" fontId="18" fillId="2" borderId="3" xfId="0" applyFont="1" applyFill="1" applyBorder="1" applyAlignment="1" applyProtection="1">
      <alignment vertical="top" wrapText="1"/>
    </xf>
    <xf numFmtId="0" fontId="18" fillId="2" borderId="3" xfId="0" applyFont="1" applyFill="1" applyBorder="1" applyAlignment="1" applyProtection="1">
      <alignment horizontal="center" vertical="top" wrapText="1"/>
      <protection locked="0"/>
    </xf>
    <xf numFmtId="0" fontId="51" fillId="2" borderId="3" xfId="0" applyFont="1" applyFill="1" applyBorder="1" applyAlignment="1" applyProtection="1">
      <alignment horizontal="center" vertical="top" wrapText="1"/>
    </xf>
    <xf numFmtId="0" fontId="51" fillId="2" borderId="3" xfId="0" applyFont="1" applyFill="1" applyBorder="1" applyAlignment="1" applyProtection="1">
      <alignment vertical="top" wrapText="1"/>
    </xf>
    <xf numFmtId="0" fontId="51" fillId="2" borderId="3" xfId="0" applyFont="1" applyFill="1" applyBorder="1" applyAlignment="1" applyProtection="1">
      <alignment horizontal="center" vertical="top" wrapText="1"/>
      <protection locked="0"/>
    </xf>
    <xf numFmtId="0" fontId="55" fillId="2" borderId="3" xfId="0" applyFont="1" applyFill="1" applyBorder="1" applyAlignment="1" applyProtection="1">
      <alignment horizontal="center" vertical="top" wrapText="1"/>
    </xf>
    <xf numFmtId="0" fontId="55" fillId="2" borderId="3" xfId="0" applyFont="1" applyFill="1" applyBorder="1" applyAlignment="1" applyProtection="1">
      <alignment vertical="top" wrapText="1"/>
    </xf>
    <xf numFmtId="0" fontId="55" fillId="2" borderId="3" xfId="0" applyFont="1" applyFill="1" applyBorder="1" applyAlignment="1" applyProtection="1">
      <alignment horizontal="center" vertical="top" wrapText="1"/>
      <protection locked="0"/>
    </xf>
    <xf numFmtId="0" fontId="54" fillId="2" borderId="3" xfId="0" applyFont="1" applyFill="1" applyBorder="1" applyAlignment="1" applyProtection="1">
      <alignment horizontal="center" vertical="top" wrapText="1"/>
    </xf>
    <xf numFmtId="0" fontId="54" fillId="2" borderId="3" xfId="0" applyFont="1" applyFill="1" applyBorder="1" applyAlignment="1" applyProtection="1">
      <alignment vertical="top" wrapText="1"/>
    </xf>
    <xf numFmtId="0" fontId="54" fillId="2" borderId="3" xfId="0" applyFont="1" applyFill="1" applyBorder="1" applyAlignment="1" applyProtection="1">
      <alignment horizontal="center" vertical="top" wrapText="1"/>
      <protection locked="0"/>
    </xf>
    <xf numFmtId="0" fontId="57" fillId="2" borderId="9" xfId="0" applyFont="1" applyFill="1" applyBorder="1" applyAlignment="1" applyProtection="1">
      <alignment horizontal="center" vertical="top" wrapText="1"/>
    </xf>
    <xf numFmtId="0" fontId="59" fillId="2" borderId="3" xfId="0" applyFont="1" applyFill="1" applyBorder="1" applyAlignment="1" applyProtection="1">
      <alignment vertical="top" wrapText="1"/>
    </xf>
    <xf numFmtId="0" fontId="59" fillId="2" borderId="3" xfId="0" applyFont="1" applyFill="1" applyBorder="1" applyAlignment="1" applyProtection="1">
      <alignment horizontal="center" vertical="top" wrapText="1"/>
      <protection locked="0"/>
    </xf>
    <xf numFmtId="0" fontId="61" fillId="2" borderId="3" xfId="0" applyFont="1" applyFill="1" applyBorder="1" applyAlignment="1" applyProtection="1">
      <alignment vertical="top" wrapText="1"/>
    </xf>
    <xf numFmtId="0" fontId="61" fillId="2" borderId="3" xfId="0" applyFont="1" applyFill="1" applyBorder="1" applyAlignment="1" applyProtection="1">
      <alignment horizontal="center" vertical="top" wrapText="1"/>
      <protection locked="0"/>
    </xf>
    <xf numFmtId="0" fontId="61" fillId="2" borderId="3" xfId="0" applyFont="1" applyFill="1" applyBorder="1" applyAlignment="1" applyProtection="1">
      <alignment horizontal="center" vertical="top"/>
    </xf>
    <xf numFmtId="0" fontId="50" fillId="2" borderId="55" xfId="0" applyFont="1" applyFill="1" applyBorder="1" applyAlignment="1" applyProtection="1">
      <alignment horizontal="center" vertical="top" wrapText="1"/>
    </xf>
    <xf numFmtId="0" fontId="62" fillId="2" borderId="3" xfId="0" applyFont="1" applyFill="1" applyBorder="1" applyAlignment="1" applyProtection="1">
      <alignment vertical="top" wrapText="1"/>
    </xf>
    <xf numFmtId="0" fontId="61" fillId="2" borderId="11" xfId="0" applyFont="1" applyFill="1" applyBorder="1" applyAlignment="1" applyProtection="1">
      <alignment horizontal="center" vertical="top"/>
    </xf>
    <xf numFmtId="0" fontId="61" fillId="2" borderId="11" xfId="0" applyFont="1" applyFill="1" applyBorder="1" applyAlignment="1" applyProtection="1">
      <alignment vertical="top" wrapText="1"/>
    </xf>
    <xf numFmtId="0" fontId="61" fillId="2" borderId="11" xfId="0" applyFont="1" applyFill="1" applyBorder="1" applyAlignment="1" applyProtection="1">
      <alignment horizontal="center" vertical="top" wrapText="1"/>
      <protection locked="0"/>
    </xf>
    <xf numFmtId="0" fontId="20" fillId="2" borderId="12" xfId="0" applyFont="1" applyFill="1" applyBorder="1" applyAlignment="1" applyProtection="1">
      <alignment horizontal="center" vertical="top" wrapText="1"/>
    </xf>
    <xf numFmtId="0" fontId="20" fillId="2" borderId="11" xfId="0" applyFont="1" applyFill="1" applyBorder="1" applyAlignment="1" applyProtection="1">
      <alignment vertical="top" wrapText="1"/>
    </xf>
    <xf numFmtId="0" fontId="20" fillId="2" borderId="11" xfId="0" applyFont="1" applyFill="1" applyBorder="1" applyAlignment="1" applyProtection="1">
      <alignment horizontal="center" vertical="top" wrapText="1"/>
    </xf>
    <xf numFmtId="0" fontId="51" fillId="2" borderId="11" xfId="0" applyFont="1" applyFill="1" applyBorder="1" applyAlignment="1" applyProtection="1">
      <alignment horizontal="center" vertical="top" wrapText="1"/>
    </xf>
    <xf numFmtId="0" fontId="51" fillId="2" borderId="11" xfId="0" applyFont="1" applyFill="1" applyBorder="1" applyAlignment="1" applyProtection="1">
      <alignment vertical="top" wrapText="1"/>
    </xf>
    <xf numFmtId="0" fontId="55" fillId="2" borderId="11" xfId="0" applyFont="1" applyFill="1" applyBorder="1" applyAlignment="1" applyProtection="1">
      <alignment horizontal="center" vertical="top" wrapText="1"/>
    </xf>
    <xf numFmtId="0" fontId="55" fillId="2" borderId="11" xfId="0" applyFont="1" applyFill="1" applyBorder="1" applyAlignment="1" applyProtection="1">
      <alignment vertical="top" wrapText="1"/>
    </xf>
    <xf numFmtId="0" fontId="55" fillId="2" borderId="11" xfId="0" applyFont="1" applyFill="1" applyBorder="1" applyAlignment="1" applyProtection="1">
      <alignment horizontal="center" vertical="top" wrapText="1"/>
      <protection locked="0"/>
    </xf>
    <xf numFmtId="0" fontId="54" fillId="2" borderId="11" xfId="0" applyFont="1" applyFill="1" applyBorder="1" applyAlignment="1" applyProtection="1">
      <alignment horizontal="center" vertical="top" wrapText="1"/>
    </xf>
    <xf numFmtId="0" fontId="54" fillId="2" borderId="11" xfId="0" applyFont="1" applyFill="1" applyBorder="1" applyAlignment="1" applyProtection="1">
      <alignment vertical="top" wrapText="1"/>
    </xf>
    <xf numFmtId="0" fontId="54" fillId="2" borderId="11" xfId="0" applyFont="1" applyFill="1" applyBorder="1" applyAlignment="1" applyProtection="1">
      <alignment horizontal="center" vertical="top" wrapText="1"/>
      <protection locked="0"/>
    </xf>
    <xf numFmtId="0" fontId="21" fillId="2" borderId="11" xfId="0" applyFont="1" applyFill="1" applyBorder="1" applyAlignment="1" applyProtection="1">
      <alignment vertical="top" wrapText="1"/>
    </xf>
    <xf numFmtId="0" fontId="21" fillId="2" borderId="11" xfId="0" applyFont="1" applyFill="1" applyBorder="1" applyAlignment="1" applyProtection="1">
      <alignment horizontal="center" vertical="top" wrapText="1"/>
    </xf>
    <xf numFmtId="0" fontId="25" fillId="2" borderId="11" xfId="0" applyFont="1" applyFill="1" applyBorder="1" applyAlignment="1" applyProtection="1">
      <alignment horizontal="center" vertical="top"/>
    </xf>
    <xf numFmtId="0" fontId="19" fillId="2" borderId="11" xfId="0" applyFont="1" applyFill="1" applyBorder="1" applyAlignment="1" applyProtection="1">
      <alignment horizontal="center" vertical="top" wrapText="1"/>
    </xf>
    <xf numFmtId="0" fontId="18" fillId="2" borderId="11" xfId="0" applyFont="1" applyFill="1" applyBorder="1" applyAlignment="1" applyProtection="1">
      <alignment vertical="top" wrapText="1"/>
    </xf>
    <xf numFmtId="1" fontId="56" fillId="2" borderId="4" xfId="0" applyNumberFormat="1" applyFont="1" applyFill="1" applyBorder="1" applyAlignment="1" applyProtection="1">
      <alignment horizontal="center" vertical="top" wrapText="1"/>
      <protection locked="0"/>
    </xf>
    <xf numFmtId="1" fontId="56" fillId="2" borderId="3" xfId="0" applyNumberFormat="1" applyFont="1" applyFill="1" applyBorder="1" applyAlignment="1" applyProtection="1">
      <alignment horizontal="center" vertical="top" wrapText="1"/>
      <protection locked="0"/>
    </xf>
    <xf numFmtId="0" fontId="29" fillId="5" borderId="15" xfId="0" applyFont="1" applyFill="1" applyBorder="1" applyAlignment="1" applyProtection="1">
      <alignment horizontal="center" vertical="center" textRotation="90"/>
    </xf>
    <xf numFmtId="0" fontId="65" fillId="12" borderId="39" xfId="0" applyFont="1" applyFill="1" applyBorder="1" applyAlignment="1" applyProtection="1">
      <alignment horizontal="center" vertical="center" wrapText="1"/>
      <protection hidden="1"/>
    </xf>
    <xf numFmtId="0" fontId="65" fillId="12" borderId="11" xfId="0" applyFont="1" applyFill="1" applyBorder="1" applyAlignment="1" applyProtection="1">
      <alignment horizontal="center" vertical="center" wrapText="1"/>
      <protection hidden="1"/>
    </xf>
    <xf numFmtId="0" fontId="67" fillId="5" borderId="40" xfId="0" applyFont="1" applyFill="1" applyBorder="1" applyAlignment="1" applyProtection="1">
      <alignment horizontal="left" vertical="center"/>
      <protection hidden="1"/>
    </xf>
    <xf numFmtId="0" fontId="67" fillId="5" borderId="4" xfId="0" applyFont="1" applyFill="1" applyBorder="1" applyAlignment="1" applyProtection="1">
      <alignment horizontal="left" vertical="center"/>
      <protection hidden="1"/>
    </xf>
    <xf numFmtId="0" fontId="67" fillId="5" borderId="41" xfId="0" applyFont="1" applyFill="1" applyBorder="1" applyAlignment="1" applyProtection="1">
      <alignment horizontal="left" vertical="center"/>
      <protection hidden="1"/>
    </xf>
    <xf numFmtId="0" fontId="67" fillId="5" borderId="34" xfId="0" applyFont="1" applyFill="1" applyBorder="1" applyAlignment="1" applyProtection="1">
      <alignment horizontal="left" vertical="center"/>
      <protection hidden="1"/>
    </xf>
    <xf numFmtId="0" fontId="67" fillId="5" borderId="3" xfId="0" applyFont="1" applyFill="1" applyBorder="1" applyAlignment="1" applyProtection="1">
      <alignment horizontal="left" vertical="center"/>
      <protection hidden="1"/>
    </xf>
    <xf numFmtId="0" fontId="67" fillId="5" borderId="28" xfId="0" applyFont="1" applyFill="1" applyBorder="1" applyAlignment="1" applyProtection="1">
      <alignment horizontal="left" vertical="center"/>
      <protection hidden="1"/>
    </xf>
    <xf numFmtId="0" fontId="42" fillId="7" borderId="37" xfId="0" applyFont="1" applyFill="1" applyBorder="1" applyAlignment="1" applyProtection="1">
      <alignment horizontal="center" vertical="center"/>
    </xf>
    <xf numFmtId="0" fontId="42" fillId="7" borderId="38" xfId="0" applyFont="1" applyFill="1" applyBorder="1" applyAlignment="1" applyProtection="1">
      <alignment horizontal="center" vertical="center"/>
    </xf>
    <xf numFmtId="0" fontId="49" fillId="9" borderId="29" xfId="0" applyFont="1" applyFill="1" applyBorder="1" applyAlignment="1" applyProtection="1">
      <alignment horizontal="left" vertical="center" wrapText="1"/>
    </xf>
    <xf numFmtId="0" fontId="49" fillId="9" borderId="25" xfId="0" applyFont="1" applyFill="1" applyBorder="1" applyAlignment="1" applyProtection="1">
      <alignment horizontal="left" vertical="center" wrapText="1"/>
    </xf>
    <xf numFmtId="0" fontId="49" fillId="9" borderId="26" xfId="0" applyFont="1" applyFill="1" applyBorder="1" applyAlignment="1" applyProtection="1">
      <alignment horizontal="left" vertical="center" wrapText="1"/>
    </xf>
    <xf numFmtId="0" fontId="49" fillId="9" borderId="30" xfId="0" applyFont="1" applyFill="1" applyBorder="1" applyAlignment="1" applyProtection="1">
      <alignment horizontal="left" vertical="center" wrapText="1"/>
    </xf>
    <xf numFmtId="0" fontId="49" fillId="9" borderId="0" xfId="0" applyFont="1" applyFill="1" applyBorder="1" applyAlignment="1" applyProtection="1">
      <alignment horizontal="left" vertical="center" wrapText="1"/>
    </xf>
    <xf numFmtId="0" fontId="49" fillId="9" borderId="27" xfId="0" applyFont="1" applyFill="1" applyBorder="1" applyAlignment="1" applyProtection="1">
      <alignment horizontal="left" vertical="center" wrapText="1"/>
    </xf>
    <xf numFmtId="0" fontId="49" fillId="9" borderId="31" xfId="0" applyFont="1" applyFill="1" applyBorder="1" applyAlignment="1" applyProtection="1">
      <alignment horizontal="left" vertical="center" wrapText="1"/>
    </xf>
    <xf numFmtId="0" fontId="49" fillId="9" borderId="32" xfId="0" applyFont="1" applyFill="1" applyBorder="1" applyAlignment="1" applyProtection="1">
      <alignment horizontal="left" vertical="center" wrapText="1"/>
    </xf>
    <xf numFmtId="0" fontId="49" fillId="9" borderId="33" xfId="0" applyFont="1" applyFill="1" applyBorder="1" applyAlignment="1" applyProtection="1">
      <alignment horizontal="left" vertical="center" wrapText="1"/>
    </xf>
    <xf numFmtId="0" fontId="33" fillId="7" borderId="25" xfId="0" applyFont="1" applyFill="1" applyBorder="1" applyAlignment="1" applyProtection="1">
      <alignment horizontal="left" vertical="center"/>
      <protection locked="0"/>
    </xf>
    <xf numFmtId="0" fontId="35" fillId="10" borderId="48" xfId="0" applyFont="1" applyFill="1" applyBorder="1" applyAlignment="1" applyProtection="1">
      <alignment horizontal="center" vertical="center"/>
    </xf>
    <xf numFmtId="0" fontId="35" fillId="10" borderId="49" xfId="0" applyFont="1" applyFill="1" applyBorder="1" applyAlignment="1" applyProtection="1">
      <alignment horizontal="center" vertical="center"/>
    </xf>
    <xf numFmtId="0" fontId="35" fillId="10" borderId="50" xfId="0" applyFont="1" applyFill="1" applyBorder="1" applyAlignment="1" applyProtection="1">
      <alignment horizontal="center" vertical="center"/>
    </xf>
    <xf numFmtId="166" fontId="76" fillId="11" borderId="51" xfId="0" applyNumberFormat="1" applyFont="1" applyFill="1" applyBorder="1" applyAlignment="1" applyProtection="1">
      <alignment horizontal="center" vertical="center"/>
      <protection locked="0"/>
    </xf>
    <xf numFmtId="166" fontId="76" fillId="11" borderId="52" xfId="0" applyNumberFormat="1" applyFont="1" applyFill="1" applyBorder="1" applyAlignment="1" applyProtection="1">
      <alignment horizontal="center" vertical="center"/>
      <protection locked="0"/>
    </xf>
    <xf numFmtId="166" fontId="76" fillId="11" borderId="53" xfId="0" applyNumberFormat="1" applyFont="1" applyFill="1" applyBorder="1" applyAlignment="1" applyProtection="1">
      <alignment horizontal="center" vertical="center"/>
      <protection locked="0"/>
    </xf>
    <xf numFmtId="0" fontId="41" fillId="7" borderId="37" xfId="0" applyFont="1" applyFill="1" applyBorder="1" applyAlignment="1" applyProtection="1">
      <alignment horizontal="center" vertical="center"/>
      <protection hidden="1"/>
    </xf>
    <xf numFmtId="0" fontId="41" fillId="7" borderId="38" xfId="0" applyFont="1" applyFill="1" applyBorder="1" applyAlignment="1" applyProtection="1">
      <alignment horizontal="center" vertical="center"/>
      <protection hidden="1"/>
    </xf>
    <xf numFmtId="0" fontId="41" fillId="7" borderId="36" xfId="0" applyFont="1" applyFill="1" applyBorder="1" applyAlignment="1" applyProtection="1">
      <alignment horizontal="center" vertical="center"/>
      <protection hidden="1"/>
    </xf>
    <xf numFmtId="0" fontId="65" fillId="12" borderId="34" xfId="0" applyFont="1" applyFill="1" applyBorder="1" applyAlignment="1" applyProtection="1">
      <alignment horizontal="center" vertical="center" wrapText="1"/>
      <protection hidden="1"/>
    </xf>
    <xf numFmtId="0" fontId="65" fillId="12" borderId="3" xfId="0" applyFont="1" applyFill="1" applyBorder="1" applyAlignment="1" applyProtection="1">
      <alignment horizontal="center" vertical="center" wrapText="1"/>
      <protection hidden="1"/>
    </xf>
    <xf numFmtId="0" fontId="43" fillId="2" borderId="0" xfId="0" applyFont="1" applyFill="1" applyAlignment="1" applyProtection="1">
      <alignment horizontal="center" vertical="center"/>
    </xf>
    <xf numFmtId="0" fontId="44" fillId="2" borderId="10" xfId="0" applyFont="1" applyFill="1" applyBorder="1" applyAlignment="1" applyProtection="1">
      <alignment horizontal="center" vertical="center" wrapText="1"/>
    </xf>
    <xf numFmtId="0" fontId="44" fillId="2" borderId="56" xfId="0" applyFont="1" applyFill="1" applyBorder="1" applyAlignment="1" applyProtection="1">
      <alignment horizontal="center" vertical="center" wrapText="1"/>
    </xf>
    <xf numFmtId="0" fontId="44" fillId="2" borderId="42" xfId="0" applyFont="1" applyFill="1" applyBorder="1" applyAlignment="1" applyProtection="1">
      <alignment horizontal="center" vertical="center" wrapText="1"/>
    </xf>
    <xf numFmtId="0" fontId="11" fillId="2" borderId="43" xfId="0" applyFont="1" applyFill="1" applyBorder="1" applyAlignment="1" applyProtection="1">
      <alignment horizontal="center" vertical="center"/>
    </xf>
    <xf numFmtId="0" fontId="66" fillId="2" borderId="0" xfId="0" applyFont="1" applyFill="1" applyAlignment="1" applyProtection="1">
      <alignment horizontal="center" vertical="center"/>
    </xf>
    <xf numFmtId="0" fontId="11" fillId="2" borderId="43" xfId="0" applyFont="1" applyFill="1" applyBorder="1" applyAlignment="1" applyProtection="1">
      <alignment horizontal="center" vertical="center"/>
      <protection hidden="1"/>
    </xf>
    <xf numFmtId="0" fontId="24" fillId="5" borderId="7" xfId="0" applyFont="1" applyFill="1" applyBorder="1" applyAlignment="1" applyProtection="1">
      <alignment horizontal="center" vertical="center" wrapText="1"/>
    </xf>
    <xf numFmtId="0" fontId="24" fillId="5" borderId="1" xfId="0" applyFont="1" applyFill="1" applyBorder="1" applyAlignment="1" applyProtection="1">
      <alignment horizontal="center" vertical="center" wrapText="1"/>
    </xf>
    <xf numFmtId="0" fontId="24" fillId="5" borderId="2" xfId="0" applyFont="1" applyFill="1" applyBorder="1" applyAlignment="1" applyProtection="1">
      <alignment horizontal="center" vertical="center" wrapText="1"/>
    </xf>
    <xf numFmtId="0" fontId="29" fillId="5" borderId="44" xfId="0" applyFont="1" applyFill="1" applyBorder="1" applyAlignment="1" applyProtection="1">
      <alignment horizontal="center" vertical="center" textRotation="90"/>
    </xf>
    <xf numFmtId="0" fontId="29" fillId="5" borderId="15" xfId="0" applyFont="1" applyFill="1" applyBorder="1" applyAlignment="1" applyProtection="1">
      <alignment horizontal="center" vertical="center" textRotation="90"/>
    </xf>
    <xf numFmtId="0" fontId="22" fillId="2" borderId="1" xfId="0" applyFont="1" applyFill="1" applyBorder="1" applyAlignment="1" applyProtection="1">
      <alignment horizontal="left" vertical="center" wrapText="1"/>
    </xf>
    <xf numFmtId="0" fontId="51" fillId="2" borderId="13" xfId="0" applyFont="1" applyFill="1" applyBorder="1" applyAlignment="1" applyProtection="1">
      <alignment vertical="top" wrapText="1"/>
    </xf>
    <xf numFmtId="0" fontId="21" fillId="2" borderId="0" xfId="0" applyFont="1" applyFill="1" applyBorder="1" applyAlignment="1" applyProtection="1">
      <alignment vertical="center" wrapText="1"/>
    </xf>
    <xf numFmtId="0" fontId="21" fillId="2" borderId="0"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1" fillId="2" borderId="0" xfId="0" applyFont="1" applyFill="1" applyBorder="1" applyAlignment="1" applyProtection="1">
      <alignment vertical="center" wrapText="1"/>
    </xf>
    <xf numFmtId="0" fontId="11" fillId="2" borderId="0" xfId="0" applyFont="1" applyFill="1" applyBorder="1" applyAlignment="1" applyProtection="1">
      <alignment horizontal="center" vertical="center" wrapText="1"/>
    </xf>
    <xf numFmtId="0" fontId="11" fillId="2" borderId="19" xfId="0" applyFont="1" applyFill="1" applyBorder="1" applyAlignment="1" applyProtection="1">
      <alignment vertical="top" wrapText="1"/>
    </xf>
    <xf numFmtId="3" fontId="84" fillId="2" borderId="0" xfId="0" applyNumberFormat="1" applyFont="1" applyFill="1" applyAlignment="1" applyProtection="1">
      <alignment horizontal="left" vertical="center"/>
      <protection hidden="1"/>
    </xf>
    <xf numFmtId="3" fontId="84" fillId="2" borderId="43" xfId="0" applyNumberFormat="1" applyFont="1" applyFill="1" applyBorder="1" applyAlignment="1" applyProtection="1">
      <alignment horizontal="left" vertical="center"/>
      <protection hidden="1"/>
    </xf>
    <xf numFmtId="0" fontId="84" fillId="2" borderId="0" xfId="0" applyFont="1" applyFill="1" applyAlignment="1" applyProtection="1">
      <alignment horizontal="left" vertical="center"/>
      <protection hidden="1"/>
    </xf>
    <xf numFmtId="164" fontId="83" fillId="2" borderId="0" xfId="0" applyNumberFormat="1" applyFont="1" applyFill="1" applyAlignment="1" applyProtection="1">
      <alignment horizontal="left" vertical="center"/>
      <protection hidden="1"/>
    </xf>
    <xf numFmtId="165" fontId="83" fillId="2" borderId="0" xfId="0" applyNumberFormat="1" applyFont="1" applyFill="1" applyAlignment="1" applyProtection="1">
      <alignment horizontal="right" vertical="center"/>
      <protection hidden="1"/>
    </xf>
    <xf numFmtId="165" fontId="83" fillId="2" borderId="0" xfId="0" applyNumberFormat="1" applyFont="1" applyFill="1" applyAlignment="1" applyProtection="1">
      <alignment horizontal="left" vertical="center"/>
      <protection hidden="1"/>
    </xf>
    <xf numFmtId="0" fontId="83" fillId="2" borderId="0" xfId="0" applyFont="1" applyFill="1" applyAlignment="1" applyProtection="1">
      <alignment vertical="center" wrapText="1"/>
    </xf>
    <xf numFmtId="0" fontId="83" fillId="2" borderId="0" xfId="0" applyFont="1" applyFill="1" applyAlignment="1" applyProtection="1">
      <alignment horizontal="center" vertical="center" wrapText="1"/>
      <protection hidden="1"/>
    </xf>
    <xf numFmtId="0" fontId="83" fillId="2" borderId="0" xfId="0" applyFont="1" applyFill="1" applyAlignment="1" applyProtection="1">
      <alignment horizontal="left" vertical="center"/>
    </xf>
    <xf numFmtId="0" fontId="59" fillId="2" borderId="11" xfId="0" applyFont="1" applyFill="1" applyBorder="1" applyAlignment="1" applyProtection="1">
      <alignment vertical="top" wrapText="1"/>
    </xf>
    <xf numFmtId="0" fontId="19" fillId="2" borderId="13" xfId="0" applyFont="1" applyFill="1" applyBorder="1" applyAlignment="1" applyProtection="1">
      <alignment horizontal="center" vertical="top" wrapText="1"/>
    </xf>
    <xf numFmtId="0" fontId="25" fillId="2" borderId="0" xfId="0" applyFont="1" applyFill="1" applyBorder="1" applyAlignment="1" applyProtection="1">
      <alignment horizontal="center" vertical="top"/>
    </xf>
    <xf numFmtId="0" fontId="59" fillId="2" borderId="0" xfId="0" applyFont="1" applyFill="1" applyBorder="1" applyAlignment="1" applyProtection="1">
      <alignment vertical="top" wrapText="1"/>
    </xf>
    <xf numFmtId="0" fontId="19" fillId="2" borderId="0" xfId="0" applyFont="1" applyFill="1" applyBorder="1" applyAlignment="1" applyProtection="1">
      <alignment horizontal="center" vertical="top" wrapText="1"/>
    </xf>
    <xf numFmtId="0" fontId="19" fillId="2" borderId="19" xfId="0" applyFont="1" applyFill="1" applyBorder="1" applyAlignment="1" applyProtection="1">
      <alignment horizontal="center" vertical="top" wrapText="1"/>
    </xf>
    <xf numFmtId="0" fontId="19" fillId="2" borderId="0" xfId="0" applyFont="1" applyFill="1" applyBorder="1" applyAlignment="1" applyProtection="1">
      <alignment vertical="top" wrapText="1"/>
    </xf>
    <xf numFmtId="0" fontId="11" fillId="2" borderId="0" xfId="0" applyFont="1" applyFill="1" applyBorder="1" applyAlignment="1" applyProtection="1">
      <alignment vertical="center"/>
    </xf>
    <xf numFmtId="0" fontId="17" fillId="2" borderId="0" xfId="0" applyFont="1" applyFill="1" applyBorder="1" applyAlignment="1" applyProtection="1">
      <alignment horizontal="center" vertical="center"/>
    </xf>
    <xf numFmtId="0" fontId="17" fillId="2" borderId="0" xfId="0" applyFont="1" applyFill="1" applyBorder="1" applyAlignment="1" applyProtection="1">
      <alignment vertical="center" wrapText="1"/>
    </xf>
    <xf numFmtId="0" fontId="17" fillId="2" borderId="19" xfId="0" applyFont="1" applyFill="1" applyBorder="1" applyAlignment="1" applyProtection="1">
      <alignment horizontal="center" vertical="center" wrapText="1"/>
    </xf>
    <xf numFmtId="0" fontId="23" fillId="2" borderId="12" xfId="0" applyFont="1" applyFill="1" applyBorder="1" applyAlignment="1" applyProtection="1">
      <alignment horizontal="center" vertical="top" wrapText="1"/>
    </xf>
    <xf numFmtId="0" fontId="20" fillId="2" borderId="13" xfId="0" applyFont="1" applyFill="1" applyBorder="1" applyAlignment="1" applyProtection="1">
      <alignment horizontal="center" vertical="top" wrapText="1"/>
    </xf>
    <xf numFmtId="0" fontId="23" fillId="2" borderId="18" xfId="0" applyFont="1" applyFill="1" applyBorder="1" applyAlignment="1" applyProtection="1">
      <alignment horizontal="center" vertical="top" wrapText="1"/>
    </xf>
    <xf numFmtId="0" fontId="20" fillId="2" borderId="0" xfId="0" applyFont="1" applyFill="1" applyBorder="1" applyAlignment="1" applyProtection="1">
      <alignment vertical="top" wrapText="1"/>
    </xf>
    <xf numFmtId="0" fontId="20" fillId="2" borderId="0" xfId="0" applyFont="1" applyFill="1" applyBorder="1" applyAlignment="1" applyProtection="1">
      <alignment horizontal="center" vertical="top" wrapText="1"/>
    </xf>
    <xf numFmtId="0" fontId="20" fillId="2" borderId="19" xfId="0" applyFont="1" applyFill="1" applyBorder="1" applyAlignment="1" applyProtection="1">
      <alignment horizontal="center" vertical="top" wrapText="1"/>
    </xf>
    <xf numFmtId="0" fontId="17" fillId="2" borderId="18" xfId="0" applyFont="1" applyFill="1" applyBorder="1" applyAlignment="1" applyProtection="1">
      <alignment horizontal="center" vertical="top" wrapText="1"/>
    </xf>
    <xf numFmtId="0" fontId="17" fillId="2" borderId="0" xfId="0" applyFont="1" applyFill="1" applyBorder="1" applyAlignment="1" applyProtection="1">
      <alignment vertical="top" wrapText="1"/>
    </xf>
    <xf numFmtId="0" fontId="17" fillId="2" borderId="0" xfId="0" applyFont="1" applyFill="1" applyBorder="1" applyAlignment="1" applyProtection="1">
      <alignment horizontal="center" vertical="top" wrapText="1"/>
    </xf>
    <xf numFmtId="0" fontId="17" fillId="2" borderId="19" xfId="0" applyFont="1" applyFill="1" applyBorder="1" applyAlignment="1" applyProtection="1">
      <alignment horizontal="center" vertical="top" wrapText="1"/>
    </xf>
    <xf numFmtId="0" fontId="11" fillId="2" borderId="18"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wrapText="1"/>
    </xf>
    <xf numFmtId="0" fontId="21" fillId="2" borderId="12" xfId="0" applyFont="1" applyFill="1" applyBorder="1" applyAlignment="1" applyProtection="1">
      <alignment horizontal="center" vertical="top"/>
    </xf>
    <xf numFmtId="0" fontId="21" fillId="2" borderId="18" xfId="0" applyFont="1" applyFill="1" applyBorder="1" applyAlignment="1" applyProtection="1">
      <alignment horizontal="center" vertical="top"/>
    </xf>
    <xf numFmtId="0" fontId="21" fillId="2" borderId="0" xfId="0" applyFont="1" applyFill="1" applyBorder="1" applyAlignment="1" applyProtection="1">
      <alignment horizontal="center" vertical="top" wrapText="1"/>
    </xf>
    <xf numFmtId="0" fontId="21" fillId="2" borderId="18" xfId="0" applyFont="1" applyFill="1" applyBorder="1" applyAlignment="1" applyProtection="1">
      <alignment horizontal="center" vertical="center"/>
    </xf>
    <xf numFmtId="0" fontId="20" fillId="2" borderId="18" xfId="0" applyFont="1" applyFill="1" applyBorder="1" applyAlignment="1" applyProtection="1">
      <alignment horizontal="center" vertical="top" wrapText="1"/>
    </xf>
    <xf numFmtId="0" fontId="17" fillId="2" borderId="18" xfId="0" applyFont="1" applyFill="1" applyBorder="1" applyAlignment="1" applyProtection="1">
      <alignment horizontal="center" vertical="center" wrapText="1"/>
    </xf>
    <xf numFmtId="0" fontId="21" fillId="2" borderId="0" xfId="0" applyFont="1" applyFill="1" applyBorder="1" applyAlignment="1" applyProtection="1">
      <alignment vertical="top" wrapText="1"/>
    </xf>
    <xf numFmtId="0" fontId="50" fillId="2" borderId="60" xfId="0" applyFont="1" applyFill="1" applyBorder="1" applyAlignment="1" applyProtection="1">
      <alignment horizontal="center" vertical="top" wrapText="1"/>
    </xf>
    <xf numFmtId="0" fontId="18" fillId="2" borderId="11" xfId="0" applyFont="1" applyFill="1" applyBorder="1" applyAlignment="1" applyProtection="1">
      <alignment horizontal="center" vertical="top" wrapText="1"/>
      <protection locked="0"/>
    </xf>
    <xf numFmtId="0" fontId="18" fillId="2" borderId="13" xfId="0" applyFont="1" applyFill="1" applyBorder="1" applyAlignment="1" applyProtection="1">
      <alignment horizontal="center" vertical="center" wrapText="1"/>
      <protection locked="0"/>
    </xf>
    <xf numFmtId="0" fontId="50" fillId="2" borderId="61" xfId="0" applyFont="1" applyFill="1" applyBorder="1" applyAlignment="1" applyProtection="1">
      <alignment horizontal="center" vertical="top" wrapText="1"/>
    </xf>
    <xf numFmtId="0" fontId="18" fillId="2" borderId="0" xfId="0" applyFont="1" applyFill="1" applyBorder="1" applyAlignment="1" applyProtection="1">
      <alignment vertical="top" wrapText="1"/>
    </xf>
    <xf numFmtId="0" fontId="18" fillId="2" borderId="0" xfId="0" applyFont="1" applyFill="1" applyBorder="1" applyAlignment="1" applyProtection="1">
      <alignment horizontal="center" vertical="top" wrapText="1"/>
      <protection locked="0"/>
    </xf>
    <xf numFmtId="0" fontId="18" fillId="2" borderId="19" xfId="0" applyFont="1" applyFill="1" applyBorder="1" applyAlignment="1" applyProtection="1">
      <alignment horizontal="center" vertical="center" wrapText="1"/>
      <protection locked="0"/>
    </xf>
    <xf numFmtId="0" fontId="18" fillId="2" borderId="0" xfId="0" applyFont="1" applyFill="1" applyBorder="1" applyAlignment="1" applyProtection="1">
      <alignment horizontal="center" vertical="top" wrapText="1"/>
    </xf>
    <xf numFmtId="0" fontId="18" fillId="2" borderId="19" xfId="0" applyFont="1" applyFill="1" applyBorder="1" applyAlignment="1" applyProtection="1">
      <alignment horizontal="center" vertical="center" wrapText="1"/>
    </xf>
    <xf numFmtId="0" fontId="18" fillId="2" borderId="61" xfId="0" applyFont="1" applyFill="1" applyBorder="1" applyAlignment="1" applyProtection="1">
      <alignment horizontal="center" vertical="top" wrapText="1"/>
    </xf>
    <xf numFmtId="0" fontId="18" fillId="2" borderId="61" xfId="0" applyFont="1" applyFill="1" applyBorder="1" applyAlignment="1" applyProtection="1">
      <alignment horizontal="center" vertical="center" wrapText="1"/>
    </xf>
    <xf numFmtId="0" fontId="18" fillId="2" borderId="0" xfId="0" applyFont="1" applyFill="1" applyBorder="1" applyAlignment="1" applyProtection="1">
      <alignment vertical="center" wrapText="1"/>
    </xf>
    <xf numFmtId="0" fontId="18" fillId="2" borderId="0" xfId="0" applyFont="1" applyFill="1" applyBorder="1" applyAlignment="1" applyProtection="1">
      <alignment horizontal="center" vertical="center" wrapText="1"/>
    </xf>
    <xf numFmtId="0" fontId="51" fillId="2" borderId="12" xfId="0" applyFont="1" applyFill="1" applyBorder="1" applyAlignment="1" applyProtection="1">
      <alignment horizontal="center" vertical="top" wrapText="1"/>
    </xf>
    <xf numFmtId="0" fontId="51" fillId="2" borderId="11" xfId="0" applyFont="1" applyFill="1" applyBorder="1" applyAlignment="1" applyProtection="1">
      <alignment horizontal="center" vertical="top" wrapText="1"/>
      <protection locked="0"/>
    </xf>
    <xf numFmtId="0" fontId="51" fillId="2" borderId="13" xfId="0" applyFont="1" applyFill="1" applyBorder="1" applyAlignment="1" applyProtection="1">
      <alignment vertical="top" wrapText="1"/>
      <protection locked="0"/>
    </xf>
    <xf numFmtId="0" fontId="51" fillId="2" borderId="18" xfId="0" applyFont="1" applyFill="1" applyBorder="1" applyAlignment="1" applyProtection="1">
      <alignment horizontal="center" vertical="top" wrapText="1"/>
    </xf>
    <xf numFmtId="0" fontId="51" fillId="2" borderId="0" xfId="0" applyFont="1" applyFill="1" applyBorder="1" applyAlignment="1" applyProtection="1">
      <alignment vertical="top" wrapText="1"/>
    </xf>
    <xf numFmtId="0" fontId="51" fillId="2" borderId="0" xfId="0" applyFont="1" applyFill="1" applyBorder="1" applyAlignment="1" applyProtection="1">
      <alignment horizontal="center" vertical="top" wrapText="1"/>
    </xf>
    <xf numFmtId="0" fontId="51" fillId="2" borderId="19" xfId="0" applyFont="1" applyFill="1" applyBorder="1" applyAlignment="1" applyProtection="1">
      <alignment vertical="top" wrapText="1"/>
    </xf>
    <xf numFmtId="0" fontId="54" fillId="2" borderId="9" xfId="0" applyFont="1" applyFill="1" applyBorder="1" applyAlignment="1" applyProtection="1">
      <alignment horizontal="center" vertical="top" wrapText="1"/>
    </xf>
    <xf numFmtId="0" fontId="17" fillId="2" borderId="58" xfId="0" applyFont="1" applyFill="1" applyBorder="1" applyAlignment="1" applyProtection="1">
      <alignment horizontal="center" vertical="center"/>
    </xf>
    <xf numFmtId="0" fontId="17" fillId="2" borderId="58" xfId="0" applyFont="1" applyFill="1" applyBorder="1" applyAlignment="1" applyProtection="1">
      <alignment vertical="center" wrapText="1"/>
    </xf>
    <xf numFmtId="0" fontId="17" fillId="2" borderId="58" xfId="0" applyFont="1" applyFill="1" applyBorder="1" applyAlignment="1" applyProtection="1">
      <alignment horizontal="center" vertical="center" wrapText="1"/>
    </xf>
    <xf numFmtId="0" fontId="17" fillId="2" borderId="59" xfId="0" applyFont="1" applyFill="1" applyBorder="1" applyAlignment="1" applyProtection="1">
      <alignment horizontal="center" vertical="center" wrapText="1"/>
    </xf>
    <xf numFmtId="0" fontId="11" fillId="2" borderId="62" xfId="0" applyFont="1" applyFill="1" applyBorder="1" applyAlignment="1" applyProtection="1">
      <alignment horizontal="center" vertical="center" wrapText="1"/>
    </xf>
    <xf numFmtId="0" fontId="11" fillId="2" borderId="58" xfId="0" applyFont="1" applyFill="1" applyBorder="1" applyAlignment="1" applyProtection="1">
      <alignment vertical="center" wrapText="1"/>
    </xf>
    <xf numFmtId="0" fontId="11" fillId="2" borderId="58" xfId="0" applyFont="1" applyFill="1" applyBorder="1" applyAlignment="1" applyProtection="1">
      <alignment horizontal="center" vertical="center" wrapText="1"/>
    </xf>
    <xf numFmtId="0" fontId="11" fillId="2" borderId="59" xfId="0" applyFont="1" applyFill="1" applyBorder="1" applyAlignment="1" applyProtection="1">
      <alignment horizontal="center" vertical="center" wrapText="1"/>
    </xf>
    <xf numFmtId="0" fontId="11" fillId="2" borderId="58" xfId="0" applyFont="1" applyFill="1" applyBorder="1" applyAlignment="1" applyProtection="1">
      <alignment vertical="center"/>
    </xf>
    <xf numFmtId="0" fontId="11" fillId="2" borderId="62" xfId="0" applyFont="1" applyFill="1" applyBorder="1" applyAlignment="1" applyProtection="1">
      <alignment vertical="center"/>
    </xf>
    <xf numFmtId="0" fontId="11" fillId="2" borderId="59" xfId="0" applyFont="1" applyFill="1" applyBorder="1" applyAlignment="1" applyProtection="1">
      <alignment vertical="center"/>
    </xf>
    <xf numFmtId="0" fontId="14" fillId="2" borderId="63" xfId="0" applyFont="1" applyFill="1" applyBorder="1" applyAlignment="1" applyProtection="1">
      <alignment horizontal="center" vertical="center" wrapText="1"/>
    </xf>
    <xf numFmtId="0" fontId="58" fillId="2" borderId="6" xfId="0" applyFont="1" applyFill="1" applyBorder="1" applyAlignment="1" applyProtection="1">
      <alignment horizontal="left" vertical="top" wrapText="1"/>
      <protection locked="0"/>
    </xf>
    <xf numFmtId="0" fontId="58" fillId="2" borderId="3" xfId="0" applyFont="1" applyFill="1" applyBorder="1" applyAlignment="1" applyProtection="1">
      <alignment horizontal="left" vertical="top" wrapText="1"/>
      <protection locked="0"/>
    </xf>
    <xf numFmtId="0" fontId="59" fillId="2" borderId="3" xfId="0" applyFont="1" applyFill="1" applyBorder="1" applyAlignment="1" applyProtection="1">
      <alignment horizontal="left" vertical="top" wrapText="1"/>
      <protection locked="0"/>
    </xf>
    <xf numFmtId="0" fontId="56" fillId="2" borderId="6" xfId="0" applyFont="1" applyFill="1" applyBorder="1" applyAlignment="1" applyProtection="1">
      <alignment horizontal="left" vertical="top" wrapText="1"/>
      <protection locked="0"/>
    </xf>
    <xf numFmtId="0" fontId="56" fillId="2" borderId="5" xfId="0" applyFont="1" applyFill="1" applyBorder="1" applyAlignment="1" applyProtection="1">
      <alignment horizontal="left" vertical="top" wrapText="1"/>
      <protection locked="0"/>
    </xf>
    <xf numFmtId="0" fontId="60" fillId="2" borderId="4" xfId="0" applyFont="1" applyFill="1" applyBorder="1" applyAlignment="1" applyProtection="1">
      <alignment horizontal="left" vertical="top" wrapText="1"/>
      <protection locked="0"/>
    </xf>
    <xf numFmtId="0" fontId="60" fillId="2" borderId="3" xfId="0" applyFont="1" applyFill="1" applyBorder="1" applyAlignment="1" applyProtection="1">
      <alignment horizontal="left" vertical="top" wrapText="1"/>
      <protection locked="0"/>
    </xf>
    <xf numFmtId="0" fontId="61" fillId="2" borderId="3" xfId="0" applyFont="1" applyFill="1" applyBorder="1" applyAlignment="1" applyProtection="1">
      <alignment horizontal="left" vertical="top" wrapText="1"/>
      <protection locked="0"/>
    </xf>
    <xf numFmtId="0" fontId="64" fillId="2" borderId="4" xfId="0" applyFont="1" applyFill="1" applyBorder="1" applyAlignment="1" applyProtection="1">
      <alignment horizontal="left" vertical="top" wrapText="1"/>
      <protection locked="0"/>
    </xf>
    <xf numFmtId="0" fontId="64" fillId="2" borderId="3" xfId="0" applyFont="1" applyFill="1" applyBorder="1" applyAlignment="1" applyProtection="1">
      <alignment horizontal="left" vertical="top" wrapText="1"/>
      <protection locked="0"/>
    </xf>
    <xf numFmtId="0" fontId="18" fillId="2" borderId="6" xfId="0" applyFont="1" applyFill="1" applyBorder="1" applyAlignment="1" applyProtection="1">
      <alignment horizontal="left" vertical="center" wrapText="1"/>
      <protection locked="0"/>
    </xf>
    <xf numFmtId="0" fontId="18" fillId="2" borderId="5" xfId="0" applyFont="1" applyFill="1" applyBorder="1" applyAlignment="1" applyProtection="1">
      <alignment horizontal="left" vertical="center" wrapText="1"/>
      <protection locked="0"/>
    </xf>
    <xf numFmtId="0" fontId="51" fillId="2" borderId="6" xfId="0" applyFont="1" applyFill="1" applyBorder="1" applyAlignment="1" applyProtection="1">
      <alignment horizontal="left" vertical="top" wrapText="1"/>
      <protection locked="0"/>
    </xf>
    <xf numFmtId="0" fontId="51" fillId="2" borderId="5" xfId="0" applyFont="1" applyFill="1" applyBorder="1" applyAlignment="1" applyProtection="1">
      <alignment horizontal="left" vertical="top" wrapText="1"/>
      <protection locked="0"/>
    </xf>
    <xf numFmtId="0" fontId="55" fillId="2" borderId="6" xfId="0" applyFont="1" applyFill="1" applyBorder="1" applyAlignment="1" applyProtection="1">
      <alignment horizontal="left" vertical="top" wrapText="1"/>
      <protection locked="0"/>
    </xf>
    <xf numFmtId="0" fontId="55" fillId="2" borderId="5" xfId="0" applyFont="1" applyFill="1" applyBorder="1" applyAlignment="1" applyProtection="1">
      <alignment horizontal="left" vertical="top" wrapText="1"/>
      <protection locked="0"/>
    </xf>
    <xf numFmtId="0" fontId="54" fillId="2" borderId="6" xfId="0" applyFont="1" applyFill="1" applyBorder="1" applyAlignment="1" applyProtection="1">
      <alignment horizontal="left" vertical="top" wrapText="1"/>
      <protection locked="0"/>
    </xf>
    <xf numFmtId="0" fontId="54" fillId="2" borderId="5" xfId="0" applyFont="1" applyFill="1" applyBorder="1" applyAlignment="1" applyProtection="1">
      <alignment horizontal="left" vertical="top" wrapText="1"/>
      <protection locked="0"/>
    </xf>
    <xf numFmtId="0" fontId="46" fillId="5" borderId="45" xfId="0" applyFont="1" applyFill="1" applyBorder="1" applyAlignment="1" applyProtection="1">
      <alignment horizontal="center" vertical="center"/>
    </xf>
    <xf numFmtId="0" fontId="46" fillId="5" borderId="46" xfId="0" applyFont="1" applyFill="1" applyBorder="1" applyAlignment="1" applyProtection="1">
      <alignment horizontal="center" vertical="center"/>
    </xf>
    <xf numFmtId="0" fontId="46" fillId="5" borderId="47" xfId="0" applyFont="1" applyFill="1" applyBorder="1" applyAlignment="1" applyProtection="1">
      <alignment horizontal="center" vertical="center"/>
    </xf>
    <xf numFmtId="0" fontId="0" fillId="5" borderId="15" xfId="0" applyFill="1" applyBorder="1" applyAlignment="1" applyProtection="1">
      <alignment horizontal="right"/>
    </xf>
    <xf numFmtId="1" fontId="27" fillId="5" borderId="14" xfId="0" applyNumberFormat="1" applyFont="1" applyFill="1" applyBorder="1" applyAlignment="1" applyProtection="1">
      <alignment horizontal="center" vertical="center"/>
    </xf>
    <xf numFmtId="0" fontId="77" fillId="5" borderId="0" xfId="0" applyFont="1" applyFill="1" applyBorder="1" applyAlignment="1" applyProtection="1">
      <alignment horizontal="center" vertical="center"/>
    </xf>
    <xf numFmtId="1" fontId="28" fillId="5" borderId="14" xfId="0" applyNumberFormat="1" applyFont="1" applyFill="1" applyBorder="1" applyAlignment="1" applyProtection="1">
      <alignment horizontal="center" vertical="center"/>
    </xf>
    <xf numFmtId="18" fontId="17" fillId="5" borderId="18" xfId="0" applyNumberFormat="1" applyFont="1" applyFill="1" applyBorder="1" applyAlignment="1" applyProtection="1">
      <alignment horizontal="center" vertical="center"/>
    </xf>
    <xf numFmtId="0" fontId="17" fillId="5" borderId="0" xfId="0" applyFont="1" applyFill="1" applyBorder="1" applyAlignment="1" applyProtection="1">
      <alignment horizontal="center" vertical="center"/>
    </xf>
    <xf numFmtId="18" fontId="17" fillId="5" borderId="0" xfId="0" applyNumberFormat="1" applyFont="1" applyFill="1" applyBorder="1" applyAlignment="1" applyProtection="1">
      <alignment horizontal="center" vertical="center"/>
    </xf>
    <xf numFmtId="0" fontId="27" fillId="5" borderId="21"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xf>
    <xf numFmtId="0" fontId="28" fillId="5" borderId="14" xfId="0" applyFont="1" applyFill="1" applyBorder="1" applyAlignment="1" applyProtection="1">
      <alignment horizontal="center" vertical="center"/>
    </xf>
    <xf numFmtId="0" fontId="30" fillId="5" borderId="22" xfId="0" applyFont="1" applyFill="1" applyBorder="1" applyAlignment="1" applyProtection="1">
      <alignment horizontal="center" vertical="center"/>
    </xf>
    <xf numFmtId="0" fontId="31" fillId="5" borderId="23" xfId="0" applyFont="1" applyFill="1" applyBorder="1" applyAlignment="1" applyProtection="1">
      <alignment horizontal="left" vertical="center"/>
    </xf>
    <xf numFmtId="0" fontId="31" fillId="5" borderId="10" xfId="0" applyFont="1" applyFill="1" applyBorder="1" applyAlignment="1" applyProtection="1">
      <alignment horizontal="center" vertical="center"/>
    </xf>
  </cellXfs>
  <cellStyles count="5">
    <cellStyle name="Currency 2" xfId="1"/>
    <cellStyle name="Normal" xfId="0" builtinId="0"/>
    <cellStyle name="Normal 2" xfId="2"/>
    <cellStyle name="Normal 3" xfId="3"/>
    <cellStyle name="Normal 4" xfId="4"/>
  </cellStyles>
  <dxfs count="0"/>
  <tableStyles count="0" defaultTableStyle="TableStyleMedium9" defaultPivotStyle="PivotStyleLight16"/>
  <colors>
    <mruColors>
      <color rgb="FFA90758"/>
      <color rgb="FFAF5F00"/>
      <color rgb="FF005300"/>
      <color rgb="FF0000FF"/>
      <color rgb="FFD74123"/>
      <color rgb="FFFFFF00"/>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533400</xdr:colOff>
      <xdr:row>6</xdr:row>
      <xdr:rowOff>66676</xdr:rowOff>
    </xdr:from>
    <xdr:to>
      <xdr:col>15</xdr:col>
      <xdr:colOff>0</xdr:colOff>
      <xdr:row>12</xdr:row>
      <xdr:rowOff>123826</xdr:rowOff>
    </xdr:to>
    <xdr:sp macro="" textlink="">
      <xdr:nvSpPr>
        <xdr:cNvPr id="2" name="Title 1"/>
        <xdr:cNvSpPr>
          <a:spLocks noGrp="1"/>
        </xdr:cNvSpPr>
      </xdr:nvSpPr>
      <xdr:spPr>
        <a:xfrm>
          <a:off x="533400" y="1400176"/>
          <a:ext cx="8610600" cy="1200150"/>
        </a:xfrm>
        <a:prstGeom prst="rect">
          <a:avLst/>
        </a:prstGeom>
      </xdr:spPr>
      <xdr:txBody>
        <a:bodyPr vert="horz" wrap="square" lIns="91440" tIns="45720" rIns="91440" bIns="45720" rtlCol="0" anchor="ctr">
          <a:normAutofit/>
          <a:scene3d>
            <a:camera prst="orthographicFront"/>
            <a:lightRig rig="soft" dir="tl">
              <a:rot lat="0" lon="0" rev="0"/>
            </a:lightRig>
          </a:scene3d>
          <a:sp3d contourW="25400" prstMaterial="matte">
            <a:bevelT w="25400" h="55880" prst="artDeco"/>
            <a:contourClr>
              <a:schemeClr val="accent2">
                <a:tint val="20000"/>
              </a:schemeClr>
            </a:contourClr>
          </a:sp3d>
        </a:bodyPr>
        <a:lstStyle>
          <a:lvl1pPr algn="ctr" defTabSz="914400" rtl="0" eaLnBrk="1" latinLnBrk="0" hangingPunct="1">
            <a:spcBef>
              <a:spcPct val="0"/>
            </a:spcBef>
            <a:buNone/>
            <a:defRPr sz="4400" kern="1200">
              <a:solidFill>
                <a:schemeClr val="tx1"/>
              </a:solidFill>
              <a:latin typeface="+mj-lt"/>
              <a:ea typeface="+mj-ea"/>
              <a:cs typeface="+mj-cs"/>
            </a:defRPr>
          </a:lvl1pPr>
        </a:lstStyle>
        <a:p>
          <a: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t>Rest, if you must </a:t>
          </a:r>
          <a:b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br>
          <a: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t>but don’t you quit.</a:t>
          </a:r>
          <a:endParaRPr lang="en-IN"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endParaRPr>
        </a:p>
      </xdr:txBody>
    </xdr:sp>
    <xdr:clientData/>
  </xdr:twoCellAnchor>
  <xdr:twoCellAnchor>
    <xdr:from>
      <xdr:col>0</xdr:col>
      <xdr:colOff>447675</xdr:colOff>
      <xdr:row>0</xdr:row>
      <xdr:rowOff>0</xdr:rowOff>
    </xdr:from>
    <xdr:to>
      <xdr:col>15</xdr:col>
      <xdr:colOff>123825</xdr:colOff>
      <xdr:row>7</xdr:row>
      <xdr:rowOff>28576</xdr:rowOff>
    </xdr:to>
    <xdr:sp macro="" textlink="">
      <xdr:nvSpPr>
        <xdr:cNvPr id="3" name="Subtitle 2"/>
        <xdr:cNvSpPr>
          <a:spLocks noGrp="1"/>
        </xdr:cNvSpPr>
      </xdr:nvSpPr>
      <xdr:spPr>
        <a:xfrm>
          <a:off x="447675" y="114300"/>
          <a:ext cx="8820150" cy="1438276"/>
        </a:xfrm>
        <a:prstGeom prst="rect">
          <a:avLst/>
        </a:prstGeom>
      </xdr:spPr>
      <xdr:txBody>
        <a:bodyPr vert="horz" wrap="square" lIns="91440" tIns="45720" rIns="91440" bIns="45720" rtlCol="0">
          <a:normAutofit/>
        </a:bodyPr>
        <a:lstStyle>
          <a:lvl1pPr marL="0" indent="0" algn="ctr" defTabSz="914400" rtl="0" eaLnBrk="1" latinLnBrk="0" hangingPunct="1">
            <a:spcBef>
              <a:spcPct val="20000"/>
            </a:spcBef>
            <a:buFont typeface="Arial" pitchFamily="34" charset="0"/>
            <a:buNone/>
            <a:defRPr sz="3200" kern="1200">
              <a:solidFill>
                <a:schemeClr val="tx1">
                  <a:tint val="75000"/>
                </a:schemeClr>
              </a:solidFill>
              <a:latin typeface="+mn-lt"/>
              <a:ea typeface="+mn-ea"/>
              <a:cs typeface="+mn-cs"/>
            </a:defRPr>
          </a:lvl1pPr>
          <a:lvl2pPr marL="457200" indent="0" algn="ctr" defTabSz="914400" rtl="0" eaLnBrk="1" latinLnBrk="0" hangingPunct="1">
            <a:spcBef>
              <a:spcPct val="20000"/>
            </a:spcBef>
            <a:buFont typeface="Arial" pitchFamily="34" charset="0"/>
            <a:buNone/>
            <a:defRPr sz="2800" kern="1200">
              <a:solidFill>
                <a:schemeClr val="tx1">
                  <a:tint val="75000"/>
                </a:schemeClr>
              </a:solidFill>
              <a:latin typeface="+mn-lt"/>
              <a:ea typeface="+mn-ea"/>
              <a:cs typeface="+mn-cs"/>
            </a:defRPr>
          </a:lvl2pPr>
          <a:lvl3pPr marL="914400" indent="0" algn="ctr" defTabSz="914400" rtl="0" eaLnBrk="1" latinLnBrk="0" hangingPunct="1">
            <a:spcBef>
              <a:spcPct val="20000"/>
            </a:spcBef>
            <a:buFont typeface="Arial" pitchFamily="34" charset="0"/>
            <a:buNone/>
            <a:defRPr sz="2400" kern="1200">
              <a:solidFill>
                <a:schemeClr val="tx1">
                  <a:tint val="75000"/>
                </a:schemeClr>
              </a:solidFill>
              <a:latin typeface="+mn-lt"/>
              <a:ea typeface="+mn-ea"/>
              <a:cs typeface="+mn-cs"/>
            </a:defRPr>
          </a:lvl3pPr>
          <a:lvl4pPr marL="1371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4pPr>
          <a:lvl5pPr marL="18288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5pPr>
          <a:lvl6pPr marL="22860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6pPr>
          <a:lvl7pPr marL="27432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7pPr>
          <a:lvl8pPr marL="32004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8pPr>
          <a:lvl9pPr marL="3657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9pPr>
        </a:lstStyle>
        <a:p>
          <a:pPr algn="just"/>
          <a:r>
            <a:rPr lang="en-IN" sz="2400">
              <a:solidFill>
                <a:schemeClr val="tx2">
                  <a:lumMod val="50000"/>
                </a:schemeClr>
              </a:solidFill>
            </a:rPr>
            <a:t>Hello Dear friends,</a:t>
          </a:r>
        </a:p>
        <a:p>
          <a:pPr algn="just"/>
          <a:r>
            <a:rPr lang="en-US" sz="2400">
              <a:solidFill>
                <a:schemeClr val="tx2">
                  <a:lumMod val="50000"/>
                </a:schemeClr>
              </a:solidFill>
            </a:rPr>
            <a:t>I know, some of you are very upset right now due to your current preparation for examination. I want to say you that …..</a:t>
          </a:r>
          <a:endParaRPr lang="en-IN" sz="2400">
            <a:solidFill>
              <a:schemeClr val="tx2">
                <a:lumMod val="50000"/>
              </a:schemeClr>
            </a:solidFill>
          </a:endParaRPr>
        </a:p>
      </xdr:txBody>
    </xdr:sp>
    <xdr:clientData/>
  </xdr:twoCellAnchor>
  <xdr:twoCellAnchor>
    <xdr:from>
      <xdr:col>0</xdr:col>
      <xdr:colOff>400050</xdr:colOff>
      <xdr:row>13</xdr:row>
      <xdr:rowOff>114283</xdr:rowOff>
    </xdr:from>
    <xdr:to>
      <xdr:col>15</xdr:col>
      <xdr:colOff>342900</xdr:colOff>
      <xdr:row>26</xdr:row>
      <xdr:rowOff>123825</xdr:rowOff>
    </xdr:to>
    <xdr:sp macro="" textlink="">
      <xdr:nvSpPr>
        <xdr:cNvPr id="5" name="Subtitle 2"/>
        <xdr:cNvSpPr txBox="1">
          <a:spLocks/>
        </xdr:cNvSpPr>
      </xdr:nvSpPr>
      <xdr:spPr>
        <a:xfrm>
          <a:off x="400050" y="2781283"/>
          <a:ext cx="9086850" cy="2486042"/>
        </a:xfrm>
        <a:prstGeom prst="rect">
          <a:avLst/>
        </a:prstGeom>
      </xdr:spPr>
      <xdr:txBody>
        <a:bodyPr vert="horz" wrap="square" lIns="91440" tIns="45720" rIns="91440" bIns="4572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just">
            <a:spcBef>
              <a:spcPct val="20000"/>
            </a:spcBef>
          </a:pPr>
          <a:r>
            <a:rPr lang="en-US" sz="2400">
              <a:solidFill>
                <a:schemeClr val="tx2">
                  <a:lumMod val="50000"/>
                </a:schemeClr>
              </a:solidFill>
            </a:rPr>
            <a:t>The world is moving so fast these days that the man who says it cannot be done is generally interrupted by someone doing it</a:t>
          </a:r>
          <a:r>
            <a:rPr lang="en-IN" sz="2400">
              <a:solidFill>
                <a:schemeClr val="tx2">
                  <a:lumMod val="50000"/>
                </a:schemeClr>
              </a:solidFill>
            </a:rPr>
            <a:t>. </a:t>
          </a:r>
          <a:r>
            <a:rPr lang="en-US" sz="2400">
              <a:solidFill>
                <a:schemeClr val="tx2">
                  <a:lumMod val="50000"/>
                </a:schemeClr>
              </a:solidFill>
            </a:rPr>
            <a:t>Whether you be man or woman you will never do anything in this world without courage. It is the greatest quality of the mind next to honour.</a:t>
          </a:r>
        </a:p>
        <a:p>
          <a:pPr lvl="0" algn="r">
            <a:spcBef>
              <a:spcPct val="20000"/>
            </a:spcBef>
          </a:pPr>
          <a:r>
            <a:rPr kumimoji="0" lang="en-US" sz="2400" b="0" i="0" u="none" strike="noStrike" kern="1200" cap="none" spc="0" normalizeH="0" baseline="0">
              <a:ln>
                <a:noFill/>
              </a:ln>
              <a:solidFill>
                <a:schemeClr val="tx2">
                  <a:lumMod val="50000"/>
                </a:schemeClr>
              </a:solidFill>
              <a:effectLst/>
              <a:uLnTx/>
              <a:uFillTx/>
              <a:latin typeface="+mn-lt"/>
              <a:ea typeface="+mn-ea"/>
              <a:cs typeface="+mn-cs"/>
            </a:rPr>
            <a:t>.........All the Best for your Exam</a:t>
          </a:r>
        </a:p>
        <a:p>
          <a:pPr lvl="0" algn="r">
            <a:spcBef>
              <a:spcPct val="20000"/>
            </a:spcBef>
          </a:pPr>
          <a:r>
            <a:rPr kumimoji="0" lang="en-US" sz="2400" b="0" i="0" u="none" strike="noStrike" kern="1200" cap="none" spc="0" normalizeH="0" baseline="0">
              <a:ln>
                <a:noFill/>
              </a:ln>
              <a:solidFill>
                <a:schemeClr val="tx2">
                  <a:lumMod val="50000"/>
                </a:schemeClr>
              </a:solidFill>
              <a:effectLst/>
              <a:uLnTx/>
              <a:uFillTx/>
              <a:latin typeface="+mn-lt"/>
              <a:ea typeface="+mn-ea"/>
              <a:cs typeface="+mn-cs"/>
            </a:rPr>
            <a:t>Anupam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1058</xdr:colOff>
      <xdr:row>0</xdr:row>
      <xdr:rowOff>25403</xdr:rowOff>
    </xdr:from>
    <xdr:to>
      <xdr:col>15</xdr:col>
      <xdr:colOff>600075</xdr:colOff>
      <xdr:row>1</xdr:row>
      <xdr:rowOff>254002</xdr:rowOff>
    </xdr:to>
    <xdr:sp macro="" textlink="">
      <xdr:nvSpPr>
        <xdr:cNvPr id="2" name="Subtitle 2"/>
        <xdr:cNvSpPr>
          <a:spLocks noGrp="1"/>
        </xdr:cNvSpPr>
      </xdr:nvSpPr>
      <xdr:spPr>
        <a:xfrm>
          <a:off x="6382808" y="25403"/>
          <a:ext cx="7160684" cy="376766"/>
        </a:xfrm>
        <a:prstGeom prst="rect">
          <a:avLst/>
        </a:prstGeom>
      </xdr:spPr>
      <xdr:txBody>
        <a:bodyPr vert="horz" wrap="square" lIns="91440" tIns="45720" rIns="91440" bIns="45720" rtlCol="0">
          <a:normAutofit/>
        </a:bodyPr>
        <a:lstStyle>
          <a:lvl1pPr marL="0" indent="0" algn="ctr" defTabSz="914400" rtl="0" eaLnBrk="1" latinLnBrk="0" hangingPunct="1">
            <a:spcBef>
              <a:spcPct val="20000"/>
            </a:spcBef>
            <a:buFont typeface="Arial" pitchFamily="34" charset="0"/>
            <a:buNone/>
            <a:defRPr sz="3200" kern="1200">
              <a:solidFill>
                <a:schemeClr val="tx1">
                  <a:tint val="75000"/>
                </a:schemeClr>
              </a:solidFill>
              <a:latin typeface="+mn-lt"/>
              <a:ea typeface="+mn-ea"/>
              <a:cs typeface="+mn-cs"/>
            </a:defRPr>
          </a:lvl1pPr>
          <a:lvl2pPr marL="457200" indent="0" algn="ctr" defTabSz="914400" rtl="0" eaLnBrk="1" latinLnBrk="0" hangingPunct="1">
            <a:spcBef>
              <a:spcPct val="20000"/>
            </a:spcBef>
            <a:buFont typeface="Arial" pitchFamily="34" charset="0"/>
            <a:buNone/>
            <a:defRPr sz="2800" kern="1200">
              <a:solidFill>
                <a:schemeClr val="tx1">
                  <a:tint val="75000"/>
                </a:schemeClr>
              </a:solidFill>
              <a:latin typeface="+mn-lt"/>
              <a:ea typeface="+mn-ea"/>
              <a:cs typeface="+mn-cs"/>
            </a:defRPr>
          </a:lvl2pPr>
          <a:lvl3pPr marL="914400" indent="0" algn="ctr" defTabSz="914400" rtl="0" eaLnBrk="1" latinLnBrk="0" hangingPunct="1">
            <a:spcBef>
              <a:spcPct val="20000"/>
            </a:spcBef>
            <a:buFont typeface="Arial" pitchFamily="34" charset="0"/>
            <a:buNone/>
            <a:defRPr sz="2400" kern="1200">
              <a:solidFill>
                <a:schemeClr val="tx1">
                  <a:tint val="75000"/>
                </a:schemeClr>
              </a:solidFill>
              <a:latin typeface="+mn-lt"/>
              <a:ea typeface="+mn-ea"/>
              <a:cs typeface="+mn-cs"/>
            </a:defRPr>
          </a:lvl3pPr>
          <a:lvl4pPr marL="1371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4pPr>
          <a:lvl5pPr marL="18288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5pPr>
          <a:lvl6pPr marL="22860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6pPr>
          <a:lvl7pPr marL="27432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7pPr>
          <a:lvl8pPr marL="32004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8pPr>
          <a:lvl9pPr marL="3657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9pPr>
        </a:lstStyle>
        <a:p>
          <a:pPr algn="ctr"/>
          <a:r>
            <a:rPr lang="en-US" sz="2400">
              <a:solidFill>
                <a:schemeClr val="accent6">
                  <a:lumMod val="75000"/>
                </a:schemeClr>
              </a:solidFill>
              <a:effectLst>
                <a:glow rad="63500">
                  <a:schemeClr val="accent3">
                    <a:satMod val="175000"/>
                    <a:alpha val="40000"/>
                  </a:schemeClr>
                </a:glow>
                <a:reflection blurRad="6350" stA="55000" endA="300" endPos="45500" dist="25400" dir="5400000" sy="-100000" algn="bl" rotWithShape="0"/>
              </a:effectLst>
            </a:rPr>
            <a:t>Complete</a:t>
          </a:r>
          <a:r>
            <a:rPr lang="en-US" sz="2400" baseline="0">
              <a:solidFill>
                <a:schemeClr val="accent6">
                  <a:lumMod val="75000"/>
                </a:schemeClr>
              </a:solidFill>
              <a:effectLst>
                <a:glow rad="63500">
                  <a:schemeClr val="accent3">
                    <a:satMod val="175000"/>
                    <a:alpha val="40000"/>
                  </a:schemeClr>
                </a:glow>
                <a:reflection blurRad="6350" stA="55000" endA="300" endPos="45500" dist="25400" dir="5400000" sy="-100000" algn="bl" rotWithShape="0"/>
              </a:effectLst>
            </a:rPr>
            <a:t> Following Fields for Preparing Planning Chart </a:t>
          </a:r>
          <a:endParaRPr lang="en-IN" sz="2400">
            <a:solidFill>
              <a:schemeClr val="accent6">
                <a:lumMod val="75000"/>
              </a:schemeClr>
            </a:solidFill>
            <a:effectLst>
              <a:glow rad="63500">
                <a:schemeClr val="accent3">
                  <a:satMod val="175000"/>
                  <a:alpha val="40000"/>
                </a:schemeClr>
              </a:glow>
              <a:reflection blurRad="6350" stA="55000" endA="300" endPos="45500" dist="25400" dir="5400000" sy="-100000" algn="bl" rotWithShape="0"/>
            </a:effectLst>
          </a:endParaRPr>
        </a:p>
      </xdr:txBody>
    </xdr:sp>
    <xdr:clientData/>
  </xdr:twoCellAnchor>
  <xdr:twoCellAnchor>
    <xdr:from>
      <xdr:col>6</xdr:col>
      <xdr:colOff>133349</xdr:colOff>
      <xdr:row>1</xdr:row>
      <xdr:rowOff>259295</xdr:rowOff>
    </xdr:from>
    <xdr:to>
      <xdr:col>10</xdr:col>
      <xdr:colOff>95250</xdr:colOff>
      <xdr:row>3</xdr:row>
      <xdr:rowOff>97369</xdr:rowOff>
    </xdr:to>
    <xdr:sp macro="" textlink="">
      <xdr:nvSpPr>
        <xdr:cNvPr id="4" name="Title 1"/>
        <xdr:cNvSpPr>
          <a:spLocks noGrp="1"/>
        </xdr:cNvSpPr>
      </xdr:nvSpPr>
      <xdr:spPr>
        <a:xfrm>
          <a:off x="7171266" y="407462"/>
          <a:ext cx="2586567" cy="536574"/>
        </a:xfrm>
        <a:prstGeom prst="rect">
          <a:avLst/>
        </a:prstGeom>
      </xdr:spPr>
      <xdr:txBody>
        <a:bodyPr vert="horz" wrap="square" lIns="91440" tIns="45720" rIns="91440" bIns="45720" rtlCol="0" anchor="ctr">
          <a:noAutofit/>
        </a:bodyPr>
        <a:lstStyle>
          <a:lvl1pPr algn="ctr" defTabSz="914400" rtl="0" eaLnBrk="1" latinLnBrk="0" hangingPunct="1">
            <a:spcBef>
              <a:spcPct val="0"/>
            </a:spcBef>
            <a:buNone/>
            <a:defRPr sz="4400" kern="1200">
              <a:solidFill>
                <a:schemeClr val="tx1"/>
              </a:solidFill>
              <a:latin typeface="+mj-lt"/>
              <a:ea typeface="+mj-ea"/>
              <a:cs typeface="+mj-cs"/>
            </a:defRPr>
          </a:lvl1pPr>
        </a:lstStyle>
        <a:p>
          <a:r>
            <a:rPr lang="en-US" sz="2400" b="1">
              <a:solidFill>
                <a:schemeClr val="accent6">
                  <a:lumMod val="75000"/>
                </a:schemeClr>
              </a:solidFill>
            </a:rPr>
            <a:t>Name :</a:t>
          </a:r>
          <a:endParaRPr lang="en-IN" sz="2400" b="1">
            <a:solidFill>
              <a:schemeClr val="accent6">
                <a:lumMod val="7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30"/>
  <sheetViews>
    <sheetView tabSelected="1" zoomScale="90" zoomScaleNormal="90" workbookViewId="0">
      <selection activeCell="P30" sqref="P30"/>
    </sheetView>
  </sheetViews>
  <sheetFormatPr defaultColWidth="0" defaultRowHeight="15" zeroHeight="1" x14ac:dyDescent="0.25"/>
  <cols>
    <col min="1" max="16" width="9.140625" style="15" customWidth="1"/>
    <col min="17" max="16384" width="9.140625" style="15" hidden="1"/>
  </cols>
  <sheetData>
    <row r="1" spans="2:2" x14ac:dyDescent="0.25"/>
    <row r="2" spans="2:2" x14ac:dyDescent="0.25">
      <c r="B2" s="16"/>
    </row>
    <row r="3" spans="2:2" x14ac:dyDescent="0.25"/>
    <row r="4" spans="2:2" x14ac:dyDescent="0.25"/>
    <row r="5" spans="2:2" x14ac:dyDescent="0.25"/>
    <row r="6" spans="2:2" x14ac:dyDescent="0.25"/>
    <row r="7" spans="2:2" x14ac:dyDescent="0.25"/>
    <row r="8" spans="2:2" x14ac:dyDescent="0.25"/>
    <row r="9" spans="2:2" x14ac:dyDescent="0.25"/>
    <row r="10" spans="2:2" x14ac:dyDescent="0.25"/>
    <row r="11" spans="2:2" x14ac:dyDescent="0.25"/>
    <row r="12" spans="2:2" x14ac:dyDescent="0.25"/>
    <row r="13" spans="2:2" x14ac:dyDescent="0.25"/>
    <row r="14" spans="2:2" x14ac:dyDescent="0.25"/>
    <row r="15" spans="2:2" x14ac:dyDescent="0.25"/>
    <row r="16" spans="2: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sheetData>
  <sheetProtection password="828D" sheet="1" objects="1" scenarios="1" select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S21"/>
  <sheetViews>
    <sheetView zoomScale="90" zoomScaleNormal="90" workbookViewId="0">
      <selection activeCell="P18" sqref="P18"/>
    </sheetView>
  </sheetViews>
  <sheetFormatPr defaultColWidth="0" defaultRowHeight="15" zeroHeight="1" x14ac:dyDescent="0.25"/>
  <cols>
    <col min="1" max="1" width="3.28515625" style="31" customWidth="1"/>
    <col min="2" max="2" width="56.140625" style="29" bestFit="1" customWidth="1"/>
    <col min="3" max="3" width="21.85546875" style="30" customWidth="1"/>
    <col min="4" max="4" width="11.5703125" style="30" customWidth="1"/>
    <col min="5" max="5" width="2.7109375" style="31" customWidth="1"/>
    <col min="6" max="16" width="9.85546875" style="31" customWidth="1"/>
    <col min="17" max="17" width="15.5703125" style="31" bestFit="1" customWidth="1"/>
    <col min="18" max="18" width="9.140625" style="31" customWidth="1"/>
    <col min="19" max="19" width="17.28515625" style="31" bestFit="1" customWidth="1"/>
    <col min="20" max="16384" width="9.140625" style="31" hidden="1"/>
  </cols>
  <sheetData>
    <row r="1" spans="1:18" ht="11.25" customHeight="1" thickBot="1" x14ac:dyDescent="0.3">
      <c r="A1" s="38"/>
      <c r="B1" s="39"/>
      <c r="C1" s="40"/>
      <c r="D1" s="40"/>
      <c r="E1" s="38"/>
      <c r="F1" s="38"/>
      <c r="G1" s="38"/>
      <c r="H1" s="38"/>
      <c r="I1" s="38"/>
      <c r="J1" s="38"/>
      <c r="K1" s="38"/>
      <c r="L1" s="38"/>
      <c r="M1" s="38"/>
      <c r="N1" s="38"/>
      <c r="O1" s="38"/>
      <c r="P1" s="38"/>
    </row>
    <row r="2" spans="1:18" ht="28.5" customHeight="1" thickBot="1" x14ac:dyDescent="0.3">
      <c r="A2" s="38"/>
      <c r="B2" s="234" t="s">
        <v>21</v>
      </c>
      <c r="C2" s="235"/>
      <c r="D2" s="236"/>
      <c r="E2" s="38"/>
      <c r="F2" s="38"/>
      <c r="G2" s="38"/>
      <c r="H2" s="38"/>
      <c r="I2" s="38"/>
      <c r="J2" s="38"/>
      <c r="K2" s="38"/>
      <c r="L2" s="38"/>
      <c r="M2" s="38"/>
      <c r="N2" s="38"/>
      <c r="O2" s="38"/>
      <c r="P2" s="38"/>
    </row>
    <row r="3" spans="1:18" ht="27" customHeight="1" x14ac:dyDescent="0.25">
      <c r="A3" s="38"/>
      <c r="B3" s="210" t="str">
        <f>IF(IFERROR(Allocation!I3," ")=0," ",IFERROR(Allocation!I3," "))</f>
        <v>Group - I</v>
      </c>
      <c r="C3" s="211"/>
      <c r="D3" s="212"/>
      <c r="E3" s="38"/>
      <c r="F3" s="38"/>
      <c r="G3" s="43"/>
      <c r="H3" s="44"/>
      <c r="I3" s="44"/>
      <c r="J3" s="45"/>
      <c r="K3" s="227" t="s">
        <v>127</v>
      </c>
      <c r="L3" s="227"/>
      <c r="M3" s="227"/>
      <c r="N3" s="227"/>
      <c r="O3" s="33"/>
      <c r="P3" s="38"/>
    </row>
    <row r="4" spans="1:18" ht="33" customHeight="1" x14ac:dyDescent="0.25">
      <c r="A4" s="38"/>
      <c r="B4" s="61" t="s">
        <v>24</v>
      </c>
      <c r="C4" s="62" t="s">
        <v>20</v>
      </c>
      <c r="D4" s="63" t="s">
        <v>23</v>
      </c>
      <c r="E4" s="41"/>
      <c r="F4" s="38"/>
      <c r="G4" s="46"/>
      <c r="H4" s="47"/>
      <c r="I4" s="47"/>
      <c r="J4" s="48"/>
      <c r="K4" s="34"/>
      <c r="L4" s="34"/>
      <c r="M4" s="34"/>
      <c r="N4" s="34"/>
      <c r="O4" s="35"/>
      <c r="P4" s="42"/>
      <c r="Q4" s="32"/>
      <c r="R4" s="32"/>
    </row>
    <row r="5" spans="1:18" ht="24" customHeight="1" x14ac:dyDescent="0.25">
      <c r="A5" s="38"/>
      <c r="B5" s="108" t="str">
        <f>IF(IFERROR(Allocation!C6," ")=0," ",IFERROR(Allocation!C6," "))</f>
        <v>1. Financial Reporting</v>
      </c>
      <c r="C5" s="64">
        <f>IF(IFERROR(Allocation!D50," ")=0," ",IFERROR(Allocation!D50," "))</f>
        <v>209</v>
      </c>
      <c r="D5" s="65" t="str">
        <f>IF(IFERROR(Allocation!E50," ")=0," ",LEFT(IFERROR(Allocation!E50," "),3))</f>
        <v xml:space="preserve">0% </v>
      </c>
      <c r="E5" s="38"/>
      <c r="F5" s="38"/>
      <c r="G5" s="49"/>
      <c r="H5" s="228" t="s">
        <v>22</v>
      </c>
      <c r="I5" s="229"/>
      <c r="J5" s="229"/>
      <c r="K5" s="229"/>
      <c r="L5" s="229"/>
      <c r="M5" s="229"/>
      <c r="N5" s="230"/>
      <c r="O5" s="50"/>
      <c r="P5" s="42"/>
      <c r="Q5" s="32"/>
      <c r="R5" s="32"/>
    </row>
    <row r="6" spans="1:18" ht="24" customHeight="1" x14ac:dyDescent="0.25">
      <c r="A6" s="38"/>
      <c r="B6" s="109" t="str">
        <f>IF(IFERROR(Allocation!G6," ")=0," ",IFERROR(Allocation!G6," "))</f>
        <v>2. Strategic Financial Management</v>
      </c>
      <c r="C6" s="64">
        <f>IF(IFERROR(Allocation!H50," ")=0," ",IFERROR(Allocation!H50," "))</f>
        <v>206</v>
      </c>
      <c r="D6" s="65" t="str">
        <f>IF(IFERROR(Allocation!I50," ")=0," ",LEFT(IFERROR(Allocation!I50," "),3))</f>
        <v xml:space="preserve">0% </v>
      </c>
      <c r="E6" s="38"/>
      <c r="F6" s="38"/>
      <c r="G6" s="51"/>
      <c r="H6" s="52"/>
      <c r="I6" s="52"/>
      <c r="J6" s="52"/>
      <c r="K6" s="53"/>
      <c r="L6" s="52"/>
      <c r="M6" s="52"/>
      <c r="N6" s="52"/>
      <c r="O6" s="54"/>
      <c r="P6" s="42"/>
      <c r="Q6" s="32"/>
      <c r="R6" s="32"/>
    </row>
    <row r="7" spans="1:18" ht="24" customHeight="1" x14ac:dyDescent="0.25">
      <c r="A7" s="38"/>
      <c r="B7" s="110" t="s">
        <v>63</v>
      </c>
      <c r="C7" s="64">
        <f>IF(IFERROR(Allocation!L50," ")=0," ",IFERROR(Allocation!L50," "))</f>
        <v>212</v>
      </c>
      <c r="D7" s="65" t="str">
        <f>IF(IFERROR(Allocation!M50," ")=0," ",LEFT(IFERROR(Allocation!M50," "),3))</f>
        <v xml:space="preserve">0% </v>
      </c>
      <c r="E7" s="38"/>
      <c r="F7" s="38"/>
      <c r="G7" s="59"/>
      <c r="H7" s="231">
        <v>42175</v>
      </c>
      <c r="I7" s="232"/>
      <c r="J7" s="233"/>
      <c r="K7" s="60" t="s">
        <v>8</v>
      </c>
      <c r="L7" s="231">
        <v>42307</v>
      </c>
      <c r="M7" s="232"/>
      <c r="N7" s="233"/>
      <c r="O7" s="54"/>
      <c r="P7" s="42"/>
      <c r="R7" s="32"/>
    </row>
    <row r="8" spans="1:18" ht="24" customHeight="1" thickBot="1" x14ac:dyDescent="0.3">
      <c r="A8" s="38"/>
      <c r="B8" s="111" t="str">
        <f>IF(IFERROR(Allocation!O6," ")=0," ",IFERROR(Allocation!O6," "))</f>
        <v>4. Corporate and Allied Laws</v>
      </c>
      <c r="C8" s="64">
        <f>IF(IFERROR(Allocation!Q50," ")=0," ",IFERROR(Allocation!Q50," "))</f>
        <v>173</v>
      </c>
      <c r="D8" s="65" t="str">
        <f>IF(IFERROR(Allocation!R50," ")=0," ",LEFT(IFERROR(Allocation!R50," "),3))</f>
        <v xml:space="preserve">0% </v>
      </c>
      <c r="E8" s="38"/>
      <c r="F8" s="38"/>
      <c r="G8" s="55"/>
      <c r="H8" s="56"/>
      <c r="I8" s="56"/>
      <c r="J8" s="57"/>
      <c r="K8" s="57"/>
      <c r="L8" s="57"/>
      <c r="M8" s="57"/>
      <c r="N8" s="57"/>
      <c r="O8" s="58"/>
      <c r="P8" s="42"/>
      <c r="Q8" s="32"/>
      <c r="R8" s="32"/>
    </row>
    <row r="9" spans="1:18" ht="21" customHeight="1" thickBot="1" x14ac:dyDescent="0.3">
      <c r="A9" s="38"/>
      <c r="B9" s="237" t="str">
        <f>"Total Hrs. Required for "&amp;TEXT(B3,0)</f>
        <v>Total Hrs. Required for Group - I</v>
      </c>
      <c r="C9" s="238"/>
      <c r="D9" s="68">
        <f>SUM(C5:C8)</f>
        <v>800</v>
      </c>
      <c r="E9" s="38"/>
      <c r="F9" s="38"/>
      <c r="P9" s="42"/>
      <c r="Q9" s="36"/>
      <c r="R9" s="32"/>
    </row>
    <row r="10" spans="1:18" ht="21.75" customHeight="1" x14ac:dyDescent="0.25">
      <c r="A10" s="38"/>
      <c r="B10" s="213" t="str">
        <f>IF(IFERROR(Allocation!S3," ")=0," ",IFERROR(Allocation!S3," "))</f>
        <v>Group - II</v>
      </c>
      <c r="C10" s="214"/>
      <c r="D10" s="215"/>
      <c r="E10" s="38"/>
      <c r="F10" s="218" t="s">
        <v>131</v>
      </c>
      <c r="G10" s="219"/>
      <c r="H10" s="219"/>
      <c r="I10" s="219"/>
      <c r="J10" s="219"/>
      <c r="K10" s="219"/>
      <c r="L10" s="219"/>
      <c r="M10" s="219"/>
      <c r="N10" s="219"/>
      <c r="O10" s="219"/>
      <c r="P10" s="220"/>
      <c r="Q10" s="32"/>
      <c r="R10" s="32"/>
    </row>
    <row r="11" spans="1:18" ht="32.25" customHeight="1" x14ac:dyDescent="0.25">
      <c r="A11" s="38"/>
      <c r="B11" s="61" t="s">
        <v>24</v>
      </c>
      <c r="C11" s="62" t="s">
        <v>20</v>
      </c>
      <c r="D11" s="63" t="s">
        <v>23</v>
      </c>
      <c r="E11" s="38"/>
      <c r="F11" s="221"/>
      <c r="G11" s="222"/>
      <c r="H11" s="222"/>
      <c r="I11" s="222"/>
      <c r="J11" s="222"/>
      <c r="K11" s="222"/>
      <c r="L11" s="222"/>
      <c r="M11" s="222"/>
      <c r="N11" s="222"/>
      <c r="O11" s="222"/>
      <c r="P11" s="223"/>
      <c r="Q11" s="32"/>
      <c r="R11" s="32"/>
    </row>
    <row r="12" spans="1:18" ht="24" customHeight="1" x14ac:dyDescent="0.25">
      <c r="A12" s="38"/>
      <c r="B12" s="112" t="str">
        <f>IF(IFERROR(Allocation!T6," ")=0," ",IFERROR(Allocation!T6," "))</f>
        <v>5. Advanced Management Accounting</v>
      </c>
      <c r="C12" s="64">
        <f>IF(IFERROR(Allocation!U50," ")=0," ",IFERROR(Allocation!U50," "))</f>
        <v>209</v>
      </c>
      <c r="D12" s="65" t="str">
        <f>IF(IFERROR(Allocation!V50," ")=0," ",LEFT(IFERROR(Allocation!V50," "),3))</f>
        <v xml:space="preserve">0% </v>
      </c>
      <c r="E12" s="38"/>
      <c r="F12" s="221"/>
      <c r="G12" s="222"/>
      <c r="H12" s="222"/>
      <c r="I12" s="222"/>
      <c r="J12" s="222"/>
      <c r="K12" s="222"/>
      <c r="L12" s="222"/>
      <c r="M12" s="222"/>
      <c r="N12" s="222"/>
      <c r="O12" s="222"/>
      <c r="P12" s="223"/>
      <c r="Q12" s="32"/>
      <c r="R12" s="32"/>
    </row>
    <row r="13" spans="1:18" ht="24" customHeight="1" x14ac:dyDescent="0.25">
      <c r="A13" s="38"/>
      <c r="B13" s="113" t="s">
        <v>68</v>
      </c>
      <c r="C13" s="64">
        <f>IF(IFERROR(Allocation!Y50," ")=0," ",IFERROR(Allocation!Y50," "))</f>
        <v>205</v>
      </c>
      <c r="D13" s="65" t="str">
        <f>IF(IFERROR(Allocation!Z50," ")=0," ",LEFT(IFERROR(Allocation!Z50," "),3))</f>
        <v xml:space="preserve">0% </v>
      </c>
      <c r="E13" s="38"/>
      <c r="F13" s="221"/>
      <c r="G13" s="222"/>
      <c r="H13" s="222"/>
      <c r="I13" s="222"/>
      <c r="J13" s="222"/>
      <c r="K13" s="222"/>
      <c r="L13" s="222"/>
      <c r="M13" s="222"/>
      <c r="N13" s="222"/>
      <c r="O13" s="222"/>
      <c r="P13" s="223"/>
      <c r="Q13" s="37"/>
      <c r="R13" s="32"/>
    </row>
    <row r="14" spans="1:18" ht="24" customHeight="1" x14ac:dyDescent="0.25">
      <c r="A14" s="38"/>
      <c r="B14" s="114" t="str">
        <f>IF(IFERROR(Allocation!AB6," ")=0," ",IFERROR(Allocation!AB6," "))</f>
        <v>7. Direct Tax Laws</v>
      </c>
      <c r="C14" s="64">
        <f>IF(IFERROR(Allocation!AC50," ")=0," ",IFERROR(Allocation!AC50," "))</f>
        <v>221</v>
      </c>
      <c r="D14" s="65" t="str">
        <f>IF(IFERROR(Allocation!AD50," ")=0," ",LEFT(IFERROR(Allocation!AD50," "),3))</f>
        <v xml:space="preserve">0% </v>
      </c>
      <c r="E14" s="38"/>
      <c r="F14" s="221"/>
      <c r="G14" s="222"/>
      <c r="H14" s="222"/>
      <c r="I14" s="222"/>
      <c r="J14" s="222"/>
      <c r="K14" s="222"/>
      <c r="L14" s="222"/>
      <c r="M14" s="222"/>
      <c r="N14" s="222"/>
      <c r="O14" s="222"/>
      <c r="P14" s="223"/>
      <c r="Q14" s="32"/>
      <c r="R14" s="32"/>
    </row>
    <row r="15" spans="1:18" ht="24" customHeight="1" x14ac:dyDescent="0.25">
      <c r="A15" s="38"/>
      <c r="B15" s="115" t="str">
        <f>IF(IFERROR(Allocation!AF6," ")=0," ",IFERROR(Allocation!AF6," "))</f>
        <v>8. Indirect Tax Laws</v>
      </c>
      <c r="C15" s="69">
        <f>IF(IFERROR(Allocation!AG50," ")=0," ",IFERROR(Allocation!AG50," "))</f>
        <v>222</v>
      </c>
      <c r="D15" s="65" t="str">
        <f>IF(IFERROR(Allocation!AH50," ")=0," ",LEFT(IFERROR(Allocation!AH50," "),3))</f>
        <v xml:space="preserve">0% </v>
      </c>
      <c r="E15" s="38"/>
      <c r="F15" s="221"/>
      <c r="G15" s="222"/>
      <c r="H15" s="222"/>
      <c r="I15" s="222"/>
      <c r="J15" s="222"/>
      <c r="K15" s="222"/>
      <c r="L15" s="222"/>
      <c r="M15" s="222"/>
      <c r="N15" s="222"/>
      <c r="O15" s="222"/>
      <c r="P15" s="223"/>
      <c r="Q15" s="32"/>
      <c r="R15" s="32"/>
    </row>
    <row r="16" spans="1:18" ht="18.75" thickBot="1" x14ac:dyDescent="0.3">
      <c r="A16" s="38"/>
      <c r="B16" s="208" t="str">
        <f>"Total Hrs. Required for "&amp;TEXT(B10,0)</f>
        <v>Total Hrs. Required for Group - II</v>
      </c>
      <c r="C16" s="209"/>
      <c r="D16" s="67">
        <f>SUM(C12:C15)</f>
        <v>857</v>
      </c>
      <c r="E16" s="38"/>
      <c r="F16" s="221"/>
      <c r="G16" s="222"/>
      <c r="H16" s="222"/>
      <c r="I16" s="222"/>
      <c r="J16" s="222"/>
      <c r="K16" s="222"/>
      <c r="L16" s="222"/>
      <c r="M16" s="222"/>
      <c r="N16" s="222"/>
      <c r="O16" s="222"/>
      <c r="P16" s="223"/>
    </row>
    <row r="17" spans="1:16" ht="24" customHeight="1" thickBot="1" x14ac:dyDescent="0.3">
      <c r="A17" s="38"/>
      <c r="B17" s="216" t="s">
        <v>128</v>
      </c>
      <c r="C17" s="217"/>
      <c r="D17" s="66">
        <f>D9+D16</f>
        <v>1657</v>
      </c>
      <c r="E17" s="38"/>
      <c r="F17" s="224"/>
      <c r="G17" s="225"/>
      <c r="H17" s="225"/>
      <c r="I17" s="225"/>
      <c r="J17" s="225"/>
      <c r="K17" s="225"/>
      <c r="L17" s="225"/>
      <c r="M17" s="225"/>
      <c r="N17" s="225"/>
      <c r="O17" s="225"/>
      <c r="P17" s="226"/>
    </row>
    <row r="18" spans="1:16" ht="19.5" customHeight="1" x14ac:dyDescent="0.25">
      <c r="A18" s="38"/>
      <c r="B18" s="39"/>
      <c r="C18" s="40"/>
      <c r="D18" s="40"/>
      <c r="E18" s="38"/>
    </row>
    <row r="19" spans="1:16" ht="15" hidden="1" customHeight="1" x14ac:dyDescent="0.25"/>
    <row r="20" spans="1:16" hidden="1" x14ac:dyDescent="0.25"/>
    <row r="21" spans="1:16" hidden="1" x14ac:dyDescent="0.25"/>
  </sheetData>
  <sheetProtection password="828D" sheet="1" objects="1" scenarios="1" selectLockedCells="1"/>
  <mergeCells count="11">
    <mergeCell ref="B2:D2"/>
    <mergeCell ref="B9:C9"/>
    <mergeCell ref="B16:C16"/>
    <mergeCell ref="B3:D3"/>
    <mergeCell ref="B10:D10"/>
    <mergeCell ref="B17:C17"/>
    <mergeCell ref="F10:P17"/>
    <mergeCell ref="K3:N3"/>
    <mergeCell ref="H5:N5"/>
    <mergeCell ref="H7:J7"/>
    <mergeCell ref="L7:N7"/>
  </mergeCells>
  <pageMargins left="0.7" right="0.7" top="0.75" bottom="0.75" header="0.3" footer="0.3"/>
  <pageSetup paperSize="9" orientation="portrait"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I76"/>
  <sheetViews>
    <sheetView workbookViewId="0">
      <pane ySplit="6" topLeftCell="A7" activePane="bottomLeft" state="frozen"/>
      <selection pane="bottomLeft" activeCell="D7" sqref="D7"/>
    </sheetView>
  </sheetViews>
  <sheetFormatPr defaultColWidth="9.140625" defaultRowHeight="15" x14ac:dyDescent="0.25"/>
  <cols>
    <col min="1" max="1" width="2" style="2" customWidth="1"/>
    <col min="2" max="2" width="3.42578125" style="3" customWidth="1"/>
    <col min="3" max="3" width="40.7109375" style="4" customWidth="1"/>
    <col min="4" max="4" width="6" style="6" customWidth="1"/>
    <col min="5" max="5" width="11.5703125" style="6" customWidth="1"/>
    <col min="6" max="6" width="4.140625" style="4" customWidth="1"/>
    <col min="7" max="7" width="40.7109375" style="4" customWidth="1"/>
    <col min="8" max="8" width="6.42578125" style="6" customWidth="1"/>
    <col min="9" max="9" width="11.7109375" style="6" customWidth="1"/>
    <col min="10" max="10" width="4.5703125" style="4" bestFit="1" customWidth="1"/>
    <col min="11" max="11" width="40.7109375" style="6" customWidth="1"/>
    <col min="12" max="12" width="6.140625" style="2" customWidth="1"/>
    <col min="13" max="13" width="11.42578125" style="2" customWidth="1"/>
    <col min="14" max="14" width="9.7109375" style="4" customWidth="1"/>
    <col min="15" max="15" width="3" style="2" bestFit="1" customWidth="1"/>
    <col min="16" max="16" width="40.7109375" style="2" customWidth="1"/>
    <col min="17" max="17" width="5.85546875" style="2" customWidth="1"/>
    <col min="18" max="18" width="11.28515625" style="2" customWidth="1"/>
    <col min="19" max="19" width="4.5703125" style="2" bestFit="1" customWidth="1"/>
    <col min="20" max="20" width="40.7109375" style="2" customWidth="1"/>
    <col min="21" max="21" width="5.85546875" style="2" customWidth="1"/>
    <col min="22" max="22" width="11.5703125" style="6" customWidth="1"/>
    <col min="23" max="23" width="4.5703125" style="2" bestFit="1" customWidth="1"/>
    <col min="24" max="24" width="40.7109375" style="2" customWidth="1"/>
    <col min="25" max="25" width="6.140625" style="2" customWidth="1"/>
    <col min="26" max="26" width="11.85546875" style="2" customWidth="1"/>
    <col min="27" max="27" width="4.5703125" style="2" bestFit="1" customWidth="1"/>
    <col min="28" max="28" width="40.7109375" style="2" customWidth="1"/>
    <col min="29" max="29" width="6" style="2" customWidth="1"/>
    <col min="30" max="30" width="11.5703125" style="2" customWidth="1"/>
    <col min="31" max="31" width="4.5703125" style="2" bestFit="1" customWidth="1"/>
    <col min="32" max="32" width="40.7109375" style="2" customWidth="1"/>
    <col min="33" max="33" width="5.85546875" style="2" customWidth="1"/>
    <col min="34" max="34" width="11.42578125" style="2" customWidth="1"/>
    <col min="35" max="16384" width="9.140625" style="2"/>
  </cols>
  <sheetData>
    <row r="1" spans="1:35" x14ac:dyDescent="0.25">
      <c r="A1" s="70"/>
      <c r="B1" s="21" t="str">
        <f ca="1">"Current Date: "&amp;TEXT(NOW(),"dd-mmmm-yyyy")</f>
        <v>Current Date: 19-June-2015</v>
      </c>
      <c r="C1" s="13"/>
      <c r="D1" s="71"/>
      <c r="E1" s="71"/>
      <c r="F1" s="72"/>
      <c r="G1" s="72"/>
      <c r="H1" s="71"/>
      <c r="I1" s="71"/>
      <c r="J1" s="72"/>
      <c r="K1" s="71"/>
      <c r="L1" s="70"/>
      <c r="M1" s="97" t="str">
        <f>PROPER('Details &amp; Report'!K3)</f>
        <v>Enter Your Name</v>
      </c>
      <c r="N1" s="21" t="str">
        <f ca="1">Allocation!B1</f>
        <v>Current Date: 19-June-2015</v>
      </c>
      <c r="O1" s="14"/>
      <c r="P1" s="14"/>
      <c r="Q1" s="71"/>
      <c r="R1" s="71"/>
      <c r="S1" s="71"/>
      <c r="T1" s="72"/>
      <c r="U1" s="72"/>
      <c r="V1" s="71"/>
      <c r="W1" s="71"/>
      <c r="X1" s="72"/>
      <c r="Y1" s="71"/>
      <c r="Z1" s="10" t="str">
        <f>Allocation!M1</f>
        <v>Enter Your Name</v>
      </c>
      <c r="AA1" s="71"/>
      <c r="AB1" s="72"/>
      <c r="AC1" s="71"/>
      <c r="AD1" s="10">
        <f>Allocation!R1</f>
        <v>0</v>
      </c>
      <c r="AE1" s="71"/>
      <c r="AF1" s="72"/>
      <c r="AG1" s="71"/>
      <c r="AH1" s="10" t="str">
        <f>PROPER('Details &amp; Report'!K3)</f>
        <v>Enter Your Name</v>
      </c>
      <c r="AI1" s="70"/>
    </row>
    <row r="2" spans="1:35" ht="21" x14ac:dyDescent="0.25">
      <c r="A2" s="70"/>
      <c r="B2" s="239" t="s">
        <v>135</v>
      </c>
      <c r="C2" s="239"/>
      <c r="D2" s="239"/>
      <c r="E2" s="239"/>
      <c r="F2" s="239"/>
      <c r="G2" s="239"/>
      <c r="H2" s="239"/>
      <c r="I2" s="239"/>
      <c r="J2" s="239"/>
      <c r="K2" s="239"/>
      <c r="L2" s="239"/>
      <c r="M2" s="70"/>
      <c r="N2" s="239" t="str">
        <f>B2</f>
        <v>CA Final  Examination November, 2015</v>
      </c>
      <c r="O2" s="239"/>
      <c r="P2" s="239"/>
      <c r="Q2" s="239"/>
      <c r="R2" s="239"/>
      <c r="S2" s="239"/>
      <c r="T2" s="239"/>
      <c r="U2" s="239"/>
      <c r="V2" s="239"/>
      <c r="W2" s="239"/>
      <c r="X2" s="239"/>
      <c r="Y2" s="239"/>
      <c r="Z2" s="239"/>
      <c r="AA2" s="70"/>
      <c r="AB2" s="70"/>
      <c r="AC2" s="70"/>
      <c r="AD2" s="70"/>
      <c r="AE2" s="70"/>
      <c r="AF2" s="70"/>
      <c r="AG2" s="70"/>
      <c r="AH2" s="70"/>
      <c r="AI2" s="70"/>
    </row>
    <row r="3" spans="1:35" s="1" customFormat="1" ht="21" x14ac:dyDescent="0.25">
      <c r="A3" s="73"/>
      <c r="B3" s="74"/>
      <c r="C3" s="75"/>
      <c r="D3" s="73"/>
      <c r="E3" s="75"/>
      <c r="F3" s="73"/>
      <c r="G3" s="76"/>
      <c r="H3" s="76"/>
      <c r="I3" s="107" t="s">
        <v>129</v>
      </c>
      <c r="J3" s="73"/>
      <c r="K3" s="263" t="str">
        <f>"From "&amp;TEXT('Details &amp; Report'!H7, "dd-mmmm-yyyy")&amp;" to"</f>
        <v>From 20-June-2015 to</v>
      </c>
      <c r="L3" s="264">
        <f>'Details &amp; Report'!L7</f>
        <v>42307</v>
      </c>
      <c r="M3" s="264"/>
      <c r="N3" s="77"/>
      <c r="O3" s="75"/>
      <c r="P3" s="75"/>
      <c r="Q3" s="73"/>
      <c r="R3" s="73"/>
      <c r="S3" s="244" t="s">
        <v>130</v>
      </c>
      <c r="T3" s="244"/>
      <c r="U3" s="244"/>
      <c r="V3" s="244"/>
      <c r="W3" s="73"/>
      <c r="X3" s="73"/>
      <c r="Y3" s="73"/>
      <c r="Z3" s="73"/>
      <c r="AA3" s="73"/>
      <c r="AB3" s="73"/>
      <c r="AC3" s="73"/>
      <c r="AD3" s="73"/>
      <c r="AE3" s="73"/>
      <c r="AF3" s="128" t="str">
        <f>Allocation!K3</f>
        <v>From 20-June-2015 to</v>
      </c>
      <c r="AG3" s="262">
        <f>Allocation!L3</f>
        <v>42307</v>
      </c>
      <c r="AH3" s="262"/>
      <c r="AI3" s="73"/>
    </row>
    <row r="4" spans="1:35" s="1" customFormat="1" ht="21" x14ac:dyDescent="0.25">
      <c r="A4" s="73"/>
      <c r="B4" s="78" t="s">
        <v>4</v>
      </c>
      <c r="C4" s="79"/>
      <c r="D4" s="7">
        <f ca="1">IF(NOW()&lt;'Details &amp; Report'!L7,DAYS360(NOW(),L3,0),0)</f>
        <v>131</v>
      </c>
      <c r="E4" s="80"/>
      <c r="F4" s="81"/>
      <c r="G4" s="75"/>
      <c r="H4" s="82"/>
      <c r="I4" s="82"/>
      <c r="J4" s="73"/>
      <c r="K4" s="83"/>
      <c r="L4" s="125" t="s">
        <v>136</v>
      </c>
      <c r="M4" s="259">
        <f ca="1">IF('Details &amp; Report'!H7&lt;NOW(),(D4-D5)*'Time Table'!B18,DAYS360('Details &amp; Report'!H7,'Details &amp; Report'!L7,0)*'Time Table'!B18)</f>
        <v>1690</v>
      </c>
      <c r="N4" s="259"/>
      <c r="O4" s="12" t="str">
        <f>Allocation!B4</f>
        <v>Total Days Remaining</v>
      </c>
      <c r="P4" s="79"/>
      <c r="Q4" s="79"/>
      <c r="R4" s="126">
        <f ca="1">Allocation!D4</f>
        <v>131</v>
      </c>
      <c r="S4" s="82"/>
      <c r="T4" s="81"/>
      <c r="U4" s="75"/>
      <c r="V4" s="82"/>
      <c r="W4" s="84"/>
      <c r="X4" s="73"/>
      <c r="Y4" s="73"/>
      <c r="Z4" s="73"/>
      <c r="AA4" s="84"/>
      <c r="AB4" s="73"/>
      <c r="AC4" s="73"/>
      <c r="AD4" s="73"/>
      <c r="AE4" s="84"/>
      <c r="AG4" s="128" t="str">
        <f>Allocation!L4</f>
        <v>Total Hrs. Available :</v>
      </c>
      <c r="AH4" s="261">
        <f ca="1">Allocation!M4</f>
        <v>1690</v>
      </c>
      <c r="AI4" s="261"/>
    </row>
    <row r="5" spans="1:35" s="1" customFormat="1" ht="15.75" x14ac:dyDescent="0.25">
      <c r="A5" s="85"/>
      <c r="B5" s="267" t="s">
        <v>17</v>
      </c>
      <c r="C5" s="265"/>
      <c r="D5" s="266">
        <f t="array" aca="1" ref="D5" ca="1">IF(NOW()&lt;'Details &amp; Report'!L7,SUM(IF(WEEKDAY(NOW()-1+ROW(INDIRECT("1:"&amp;TRUNC(L3-NOW())+1)))={1},1,0)),0)</f>
        <v>19</v>
      </c>
      <c r="E5" s="82"/>
      <c r="F5" s="243"/>
      <c r="G5" s="243"/>
      <c r="H5" s="243"/>
      <c r="I5" s="75"/>
      <c r="J5" s="73"/>
      <c r="K5" s="83"/>
      <c r="L5" s="125" t="s">
        <v>137</v>
      </c>
      <c r="M5" s="260">
        <f>IFERROR((D50+H50+L50+Q50+U50+Y50+AC50+AG50),(D50+H50+L50+Q50+U50+Y50+AC50+AG50))</f>
        <v>1657</v>
      </c>
      <c r="N5" s="260"/>
      <c r="O5" s="11" t="str">
        <f>Allocation!B5</f>
        <v>Total No. of Sunday Remaining</v>
      </c>
      <c r="P5" s="75"/>
      <c r="Q5" s="75"/>
      <c r="R5" s="127">
        <f ca="1">Allocation!D5</f>
        <v>19</v>
      </c>
      <c r="S5" s="245"/>
      <c r="T5" s="245"/>
      <c r="U5" s="245"/>
      <c r="V5" s="245"/>
      <c r="W5" s="82"/>
      <c r="X5" s="73"/>
      <c r="Y5" s="73"/>
      <c r="Z5" s="73"/>
      <c r="AA5" s="82"/>
      <c r="AB5" s="73"/>
      <c r="AC5" s="73"/>
      <c r="AD5" s="73"/>
      <c r="AE5" s="82"/>
      <c r="AG5" s="128" t="str">
        <f>Allocation!L5</f>
        <v>Total Hrs. Required :</v>
      </c>
      <c r="AH5" s="261">
        <f>Allocation!M5</f>
        <v>1657</v>
      </c>
      <c r="AI5" s="261"/>
    </row>
    <row r="6" spans="1:35" s="5" customFormat="1" ht="49.5" customHeight="1" thickBot="1" x14ac:dyDescent="0.3">
      <c r="A6" s="86"/>
      <c r="B6" s="87" t="s">
        <v>124</v>
      </c>
      <c r="C6" s="92" t="s">
        <v>27</v>
      </c>
      <c r="D6" s="89" t="s">
        <v>0</v>
      </c>
      <c r="E6" s="90" t="s">
        <v>185</v>
      </c>
      <c r="F6" s="87" t="s">
        <v>124</v>
      </c>
      <c r="G6" s="92" t="s">
        <v>59</v>
      </c>
      <c r="H6" s="89" t="s">
        <v>0</v>
      </c>
      <c r="I6" s="90" t="s">
        <v>185</v>
      </c>
      <c r="J6" s="88" t="s">
        <v>224</v>
      </c>
      <c r="K6" s="92" t="s">
        <v>222</v>
      </c>
      <c r="L6" s="89" t="s">
        <v>0</v>
      </c>
      <c r="M6" s="89" t="s">
        <v>185</v>
      </c>
      <c r="N6" s="91" t="s">
        <v>1</v>
      </c>
      <c r="O6" s="251" t="s">
        <v>62</v>
      </c>
      <c r="P6" s="251"/>
      <c r="Q6" s="89" t="s">
        <v>0</v>
      </c>
      <c r="R6" s="330" t="s">
        <v>185</v>
      </c>
      <c r="S6" s="87" t="s">
        <v>124</v>
      </c>
      <c r="T6" s="92" t="s">
        <v>69</v>
      </c>
      <c r="U6" s="89" t="s">
        <v>0</v>
      </c>
      <c r="V6" s="90" t="s">
        <v>185</v>
      </c>
      <c r="W6" s="88" t="s">
        <v>224</v>
      </c>
      <c r="X6" s="92" t="s">
        <v>223</v>
      </c>
      <c r="Y6" s="89" t="s">
        <v>0</v>
      </c>
      <c r="Z6" s="90" t="s">
        <v>185</v>
      </c>
      <c r="AA6" s="87" t="s">
        <v>124</v>
      </c>
      <c r="AB6" s="92" t="s">
        <v>70</v>
      </c>
      <c r="AC6" s="89" t="s">
        <v>0</v>
      </c>
      <c r="AD6" s="90" t="s">
        <v>185</v>
      </c>
      <c r="AE6" s="87" t="s">
        <v>124</v>
      </c>
      <c r="AF6" s="92" t="s">
        <v>71</v>
      </c>
      <c r="AG6" s="89" t="s">
        <v>0</v>
      </c>
      <c r="AH6" s="90" t="s">
        <v>185</v>
      </c>
      <c r="AI6" s="93"/>
    </row>
    <row r="7" spans="1:35" s="158" customFormat="1" ht="31.5" x14ac:dyDescent="0.25">
      <c r="A7" s="136"/>
      <c r="B7" s="137">
        <v>1</v>
      </c>
      <c r="C7" s="138" t="s">
        <v>43</v>
      </c>
      <c r="D7" s="139">
        <v>75</v>
      </c>
      <c r="E7" s="331" t="s">
        <v>3</v>
      </c>
      <c r="F7" s="140">
        <v>1</v>
      </c>
      <c r="G7" s="141" t="s">
        <v>51</v>
      </c>
      <c r="H7" s="205">
        <v>4</v>
      </c>
      <c r="I7" s="334" t="s">
        <v>3</v>
      </c>
      <c r="J7" s="142">
        <v>1</v>
      </c>
      <c r="K7" s="143" t="s">
        <v>28</v>
      </c>
      <c r="L7" s="144">
        <v>6</v>
      </c>
      <c r="M7" s="336" t="s">
        <v>3</v>
      </c>
      <c r="N7" s="129" t="s">
        <v>60</v>
      </c>
      <c r="O7" s="132">
        <v>1</v>
      </c>
      <c r="P7" s="132" t="s">
        <v>150</v>
      </c>
      <c r="Q7" s="133">
        <v>5</v>
      </c>
      <c r="R7" s="339" t="s">
        <v>3</v>
      </c>
      <c r="S7" s="145">
        <v>1</v>
      </c>
      <c r="T7" s="146" t="s">
        <v>186</v>
      </c>
      <c r="U7" s="147">
        <v>44</v>
      </c>
      <c r="V7" s="341" t="s">
        <v>3</v>
      </c>
      <c r="W7" s="148">
        <v>1</v>
      </c>
      <c r="X7" s="149" t="s">
        <v>198</v>
      </c>
      <c r="Y7" s="150">
        <v>24</v>
      </c>
      <c r="Z7" s="343" t="s">
        <v>3</v>
      </c>
      <c r="AA7" s="151">
        <v>1</v>
      </c>
      <c r="AB7" s="152" t="s">
        <v>72</v>
      </c>
      <c r="AC7" s="153">
        <v>6</v>
      </c>
      <c r="AD7" s="345" t="s">
        <v>3</v>
      </c>
      <c r="AE7" s="154">
        <v>1</v>
      </c>
      <c r="AF7" s="155" t="s">
        <v>105</v>
      </c>
      <c r="AG7" s="156">
        <v>8</v>
      </c>
      <c r="AH7" s="347" t="s">
        <v>3</v>
      </c>
      <c r="AI7" s="157"/>
    </row>
    <row r="8" spans="1:35" s="158" customFormat="1" ht="31.5" x14ac:dyDescent="0.25">
      <c r="A8" s="136"/>
      <c r="B8" s="137">
        <v>2</v>
      </c>
      <c r="C8" s="159" t="s">
        <v>44</v>
      </c>
      <c r="D8" s="160">
        <v>31</v>
      </c>
      <c r="E8" s="332" t="s">
        <v>3</v>
      </c>
      <c r="F8" s="161">
        <v>2</v>
      </c>
      <c r="G8" s="162" t="s">
        <v>51</v>
      </c>
      <c r="H8" s="206">
        <v>22</v>
      </c>
      <c r="I8" s="335" t="s">
        <v>3</v>
      </c>
      <c r="J8" s="163">
        <v>2</v>
      </c>
      <c r="K8" s="164" t="s">
        <v>29</v>
      </c>
      <c r="L8" s="165">
        <v>8</v>
      </c>
      <c r="M8" s="337" t="s">
        <v>3</v>
      </c>
      <c r="N8" s="130" t="s">
        <v>60</v>
      </c>
      <c r="O8" s="134">
        <v>2</v>
      </c>
      <c r="P8" s="134" t="s">
        <v>151</v>
      </c>
      <c r="Q8" s="135">
        <v>10</v>
      </c>
      <c r="R8" s="340" t="s">
        <v>3</v>
      </c>
      <c r="S8" s="166">
        <v>2</v>
      </c>
      <c r="T8" s="167" t="s">
        <v>187</v>
      </c>
      <c r="U8" s="168">
        <v>28</v>
      </c>
      <c r="V8" s="342" t="s">
        <v>3</v>
      </c>
      <c r="W8" s="169">
        <v>2</v>
      </c>
      <c r="X8" s="170" t="s">
        <v>199</v>
      </c>
      <c r="Y8" s="171">
        <v>24</v>
      </c>
      <c r="Z8" s="344" t="s">
        <v>3</v>
      </c>
      <c r="AA8" s="172">
        <v>2</v>
      </c>
      <c r="AB8" s="173" t="s">
        <v>73</v>
      </c>
      <c r="AC8" s="174">
        <v>4</v>
      </c>
      <c r="AD8" s="346" t="s">
        <v>3</v>
      </c>
      <c r="AE8" s="175">
        <v>2</v>
      </c>
      <c r="AF8" s="176" t="s">
        <v>106</v>
      </c>
      <c r="AG8" s="177">
        <v>4</v>
      </c>
      <c r="AH8" s="348" t="s">
        <v>3</v>
      </c>
      <c r="AI8" s="157"/>
    </row>
    <row r="9" spans="1:35" s="158" customFormat="1" ht="31.5" x14ac:dyDescent="0.25">
      <c r="A9" s="136"/>
      <c r="B9" s="137">
        <v>3</v>
      </c>
      <c r="C9" s="159" t="s">
        <v>45</v>
      </c>
      <c r="D9" s="160">
        <v>6</v>
      </c>
      <c r="E9" s="332" t="s">
        <v>3</v>
      </c>
      <c r="F9" s="178">
        <v>3</v>
      </c>
      <c r="G9" s="162" t="s">
        <v>147</v>
      </c>
      <c r="H9" s="206">
        <v>8</v>
      </c>
      <c r="I9" s="335" t="s">
        <v>3</v>
      </c>
      <c r="J9" s="163">
        <v>3</v>
      </c>
      <c r="K9" s="164" t="s">
        <v>167</v>
      </c>
      <c r="L9" s="165">
        <v>8</v>
      </c>
      <c r="M9" s="337" t="s">
        <v>3</v>
      </c>
      <c r="N9" s="130" t="s">
        <v>60</v>
      </c>
      <c r="O9" s="134">
        <v>3</v>
      </c>
      <c r="P9" s="134" t="s">
        <v>152</v>
      </c>
      <c r="Q9" s="135">
        <v>12</v>
      </c>
      <c r="R9" s="340" t="s">
        <v>3</v>
      </c>
      <c r="S9" s="166">
        <v>3</v>
      </c>
      <c r="T9" s="167" t="s">
        <v>188</v>
      </c>
      <c r="U9" s="168">
        <v>10</v>
      </c>
      <c r="V9" s="342" t="s">
        <v>3</v>
      </c>
      <c r="W9" s="169">
        <v>3</v>
      </c>
      <c r="X9" s="170" t="s">
        <v>200</v>
      </c>
      <c r="Y9" s="171">
        <v>45</v>
      </c>
      <c r="Z9" s="344" t="s">
        <v>3</v>
      </c>
      <c r="AA9" s="172">
        <v>3</v>
      </c>
      <c r="AB9" s="173" t="s">
        <v>74</v>
      </c>
      <c r="AC9" s="174">
        <v>19</v>
      </c>
      <c r="AD9" s="346" t="s">
        <v>3</v>
      </c>
      <c r="AE9" s="175">
        <v>3</v>
      </c>
      <c r="AF9" s="176" t="s">
        <v>107</v>
      </c>
      <c r="AG9" s="177">
        <v>8</v>
      </c>
      <c r="AH9" s="348" t="s">
        <v>3</v>
      </c>
      <c r="AI9" s="157"/>
    </row>
    <row r="10" spans="1:35" s="158" customFormat="1" ht="31.5" x14ac:dyDescent="0.25">
      <c r="A10" s="136"/>
      <c r="B10" s="137">
        <v>4</v>
      </c>
      <c r="C10" s="159" t="s">
        <v>46</v>
      </c>
      <c r="D10" s="160">
        <v>14</v>
      </c>
      <c r="E10" s="332" t="s">
        <v>3</v>
      </c>
      <c r="F10" s="178">
        <v>4</v>
      </c>
      <c r="G10" s="162" t="s">
        <v>52</v>
      </c>
      <c r="H10" s="206">
        <v>11</v>
      </c>
      <c r="I10" s="335" t="s">
        <v>3</v>
      </c>
      <c r="J10" s="163">
        <v>4</v>
      </c>
      <c r="K10" s="164" t="s">
        <v>175</v>
      </c>
      <c r="L10" s="165">
        <v>7</v>
      </c>
      <c r="M10" s="337" t="s">
        <v>3</v>
      </c>
      <c r="N10" s="130" t="s">
        <v>60</v>
      </c>
      <c r="O10" s="134">
        <v>4</v>
      </c>
      <c r="P10" s="134" t="s">
        <v>153</v>
      </c>
      <c r="Q10" s="135">
        <v>7</v>
      </c>
      <c r="R10" s="340" t="s">
        <v>3</v>
      </c>
      <c r="S10" s="166">
        <v>4</v>
      </c>
      <c r="T10" s="167" t="s">
        <v>189</v>
      </c>
      <c r="U10" s="168">
        <v>13</v>
      </c>
      <c r="V10" s="342" t="s">
        <v>3</v>
      </c>
      <c r="W10" s="169">
        <v>4</v>
      </c>
      <c r="X10" s="170" t="s">
        <v>201</v>
      </c>
      <c r="Y10" s="171">
        <v>16</v>
      </c>
      <c r="Z10" s="344" t="s">
        <v>3</v>
      </c>
      <c r="AA10" s="172">
        <v>4</v>
      </c>
      <c r="AB10" s="173" t="s">
        <v>75</v>
      </c>
      <c r="AC10" s="174">
        <v>9</v>
      </c>
      <c r="AD10" s="346" t="s">
        <v>3</v>
      </c>
      <c r="AE10" s="175">
        <v>4</v>
      </c>
      <c r="AF10" s="176" t="s">
        <v>206</v>
      </c>
      <c r="AG10" s="177">
        <v>11</v>
      </c>
      <c r="AH10" s="348" t="s">
        <v>3</v>
      </c>
      <c r="AI10" s="157"/>
    </row>
    <row r="11" spans="1:35" s="158" customFormat="1" ht="31.5" x14ac:dyDescent="0.25">
      <c r="A11" s="157"/>
      <c r="B11" s="137">
        <v>5</v>
      </c>
      <c r="C11" s="159" t="s">
        <v>138</v>
      </c>
      <c r="D11" s="160">
        <v>25</v>
      </c>
      <c r="E11" s="332" t="s">
        <v>3</v>
      </c>
      <c r="F11" s="178">
        <v>5</v>
      </c>
      <c r="G11" s="162" t="s">
        <v>148</v>
      </c>
      <c r="H11" s="206">
        <v>27</v>
      </c>
      <c r="I11" s="335" t="s">
        <v>3</v>
      </c>
      <c r="J11" s="163">
        <v>5</v>
      </c>
      <c r="K11" s="164" t="s">
        <v>168</v>
      </c>
      <c r="L11" s="165">
        <v>6</v>
      </c>
      <c r="M11" s="337" t="s">
        <v>3</v>
      </c>
      <c r="N11" s="130" t="s">
        <v>60</v>
      </c>
      <c r="O11" s="134">
        <v>5</v>
      </c>
      <c r="P11" s="134" t="s">
        <v>154</v>
      </c>
      <c r="Q11" s="135">
        <v>13</v>
      </c>
      <c r="R11" s="340" t="s">
        <v>3</v>
      </c>
      <c r="S11" s="166">
        <v>5</v>
      </c>
      <c r="T11" s="167" t="s">
        <v>190</v>
      </c>
      <c r="U11" s="168">
        <v>29</v>
      </c>
      <c r="V11" s="342" t="s">
        <v>3</v>
      </c>
      <c r="W11" s="169">
        <v>5</v>
      </c>
      <c r="X11" s="170" t="s">
        <v>202</v>
      </c>
      <c r="Y11" s="171">
        <v>36</v>
      </c>
      <c r="Z11" s="344" t="s">
        <v>3</v>
      </c>
      <c r="AA11" s="172">
        <v>5</v>
      </c>
      <c r="AB11" s="173" t="s">
        <v>76</v>
      </c>
      <c r="AC11" s="174">
        <v>4</v>
      </c>
      <c r="AD11" s="346" t="s">
        <v>3</v>
      </c>
      <c r="AE11" s="175">
        <v>5</v>
      </c>
      <c r="AF11" s="176" t="s">
        <v>108</v>
      </c>
      <c r="AG11" s="177">
        <v>13</v>
      </c>
      <c r="AH11" s="348" t="s">
        <v>3</v>
      </c>
      <c r="AI11" s="157"/>
    </row>
    <row r="12" spans="1:35" s="158" customFormat="1" ht="31.5" x14ac:dyDescent="0.25">
      <c r="A12" s="157"/>
      <c r="B12" s="137">
        <v>6</v>
      </c>
      <c r="C12" s="159" t="s">
        <v>47</v>
      </c>
      <c r="D12" s="160">
        <v>5</v>
      </c>
      <c r="E12" s="332" t="s">
        <v>3</v>
      </c>
      <c r="F12" s="178">
        <v>6</v>
      </c>
      <c r="G12" s="162" t="s">
        <v>149</v>
      </c>
      <c r="H12" s="206">
        <v>14</v>
      </c>
      <c r="I12" s="335" t="s">
        <v>3</v>
      </c>
      <c r="J12" s="163">
        <v>6</v>
      </c>
      <c r="K12" s="164" t="s">
        <v>30</v>
      </c>
      <c r="L12" s="165">
        <v>16</v>
      </c>
      <c r="M12" s="337" t="s">
        <v>3</v>
      </c>
      <c r="N12" s="130" t="s">
        <v>60</v>
      </c>
      <c r="O12" s="134">
        <v>6</v>
      </c>
      <c r="P12" s="134" t="s">
        <v>155</v>
      </c>
      <c r="Q12" s="135">
        <v>7</v>
      </c>
      <c r="R12" s="340" t="s">
        <v>3</v>
      </c>
      <c r="S12" s="166">
        <v>6</v>
      </c>
      <c r="T12" s="167" t="s">
        <v>191</v>
      </c>
      <c r="U12" s="168">
        <v>3</v>
      </c>
      <c r="V12" s="342" t="s">
        <v>3</v>
      </c>
      <c r="W12" s="169">
        <v>6</v>
      </c>
      <c r="X12" s="170" t="s">
        <v>203</v>
      </c>
      <c r="Y12" s="171">
        <v>19</v>
      </c>
      <c r="Z12" s="344" t="s">
        <v>3</v>
      </c>
      <c r="AA12" s="172">
        <v>6</v>
      </c>
      <c r="AB12" s="173" t="s">
        <v>77</v>
      </c>
      <c r="AC12" s="174">
        <v>23</v>
      </c>
      <c r="AD12" s="346" t="s">
        <v>3</v>
      </c>
      <c r="AE12" s="175">
        <v>6</v>
      </c>
      <c r="AF12" s="176" t="s">
        <v>109</v>
      </c>
      <c r="AG12" s="177">
        <v>7</v>
      </c>
      <c r="AH12" s="348" t="s">
        <v>3</v>
      </c>
      <c r="AI12" s="157"/>
    </row>
    <row r="13" spans="1:35" s="158" customFormat="1" ht="31.5" x14ac:dyDescent="0.25">
      <c r="A13" s="157"/>
      <c r="B13" s="137">
        <v>7</v>
      </c>
      <c r="C13" s="159" t="s">
        <v>48</v>
      </c>
      <c r="D13" s="160">
        <v>8</v>
      </c>
      <c r="E13" s="332" t="s">
        <v>3</v>
      </c>
      <c r="F13" s="178">
        <v>7</v>
      </c>
      <c r="G13" s="162" t="s">
        <v>53</v>
      </c>
      <c r="H13" s="206">
        <v>30</v>
      </c>
      <c r="I13" s="335" t="s">
        <v>3</v>
      </c>
      <c r="J13" s="163">
        <v>7</v>
      </c>
      <c r="K13" s="164" t="s">
        <v>176</v>
      </c>
      <c r="L13" s="165">
        <v>6</v>
      </c>
      <c r="M13" s="337" t="s">
        <v>3</v>
      </c>
      <c r="N13" s="130" t="s">
        <v>60</v>
      </c>
      <c r="O13" s="134">
        <v>7</v>
      </c>
      <c r="P13" s="134" t="s">
        <v>156</v>
      </c>
      <c r="Q13" s="135">
        <v>5</v>
      </c>
      <c r="R13" s="340" t="s">
        <v>3</v>
      </c>
      <c r="S13" s="166">
        <v>7</v>
      </c>
      <c r="T13" s="167" t="s">
        <v>192</v>
      </c>
      <c r="U13" s="168">
        <v>8</v>
      </c>
      <c r="V13" s="342" t="s">
        <v>3</v>
      </c>
      <c r="W13" s="169">
        <v>7</v>
      </c>
      <c r="X13" s="170" t="s">
        <v>204</v>
      </c>
      <c r="Y13" s="171">
        <v>26</v>
      </c>
      <c r="Z13" s="344" t="s">
        <v>3</v>
      </c>
      <c r="AA13" s="172">
        <v>7</v>
      </c>
      <c r="AB13" s="173" t="s">
        <v>78</v>
      </c>
      <c r="AC13" s="174">
        <v>11</v>
      </c>
      <c r="AD13" s="346" t="s">
        <v>3</v>
      </c>
      <c r="AE13" s="175">
        <v>7</v>
      </c>
      <c r="AF13" s="176" t="s">
        <v>110</v>
      </c>
      <c r="AG13" s="177">
        <v>2</v>
      </c>
      <c r="AH13" s="348" t="s">
        <v>3</v>
      </c>
      <c r="AI13" s="157"/>
    </row>
    <row r="14" spans="1:35" s="158" customFormat="1" ht="31.5" x14ac:dyDescent="0.25">
      <c r="A14" s="157"/>
      <c r="B14" s="137">
        <v>8</v>
      </c>
      <c r="C14" s="159" t="s">
        <v>49</v>
      </c>
      <c r="D14" s="160">
        <v>15</v>
      </c>
      <c r="E14" s="332" t="s">
        <v>3</v>
      </c>
      <c r="F14" s="178">
        <v>8</v>
      </c>
      <c r="G14" s="162" t="s">
        <v>54</v>
      </c>
      <c r="H14" s="206">
        <v>16</v>
      </c>
      <c r="I14" s="335" t="s">
        <v>3</v>
      </c>
      <c r="J14" s="163">
        <v>8</v>
      </c>
      <c r="K14" s="164" t="s">
        <v>31</v>
      </c>
      <c r="L14" s="165">
        <v>13</v>
      </c>
      <c r="M14" s="337" t="s">
        <v>3</v>
      </c>
      <c r="N14" s="130" t="s">
        <v>60</v>
      </c>
      <c r="O14" s="134">
        <v>8</v>
      </c>
      <c r="P14" s="134" t="s">
        <v>157</v>
      </c>
      <c r="Q14" s="135">
        <v>4</v>
      </c>
      <c r="R14" s="340" t="s">
        <v>3</v>
      </c>
      <c r="S14" s="166">
        <v>8</v>
      </c>
      <c r="T14" s="167" t="s">
        <v>193</v>
      </c>
      <c r="U14" s="168">
        <v>2</v>
      </c>
      <c r="V14" s="342" t="s">
        <v>3</v>
      </c>
      <c r="W14" s="169">
        <v>8</v>
      </c>
      <c r="X14" s="170" t="s">
        <v>205</v>
      </c>
      <c r="Y14" s="171">
        <v>15</v>
      </c>
      <c r="Z14" s="344" t="s">
        <v>3</v>
      </c>
      <c r="AA14" s="172">
        <v>8</v>
      </c>
      <c r="AB14" s="173" t="s">
        <v>79</v>
      </c>
      <c r="AC14" s="174">
        <v>4</v>
      </c>
      <c r="AD14" s="346" t="s">
        <v>3</v>
      </c>
      <c r="AE14" s="175">
        <v>8</v>
      </c>
      <c r="AF14" s="176" t="s">
        <v>207</v>
      </c>
      <c r="AG14" s="177">
        <v>8</v>
      </c>
      <c r="AH14" s="348" t="s">
        <v>3</v>
      </c>
      <c r="AI14" s="157"/>
    </row>
    <row r="15" spans="1:35" s="158" customFormat="1" ht="31.5" x14ac:dyDescent="0.25">
      <c r="A15" s="157"/>
      <c r="B15" s="137">
        <v>9</v>
      </c>
      <c r="C15" s="159" t="s">
        <v>139</v>
      </c>
      <c r="D15" s="160">
        <v>2</v>
      </c>
      <c r="E15" s="332" t="s">
        <v>3</v>
      </c>
      <c r="F15" s="178">
        <v>9</v>
      </c>
      <c r="G15" s="162" t="s">
        <v>55</v>
      </c>
      <c r="H15" s="206">
        <v>10</v>
      </c>
      <c r="I15" s="335" t="s">
        <v>3</v>
      </c>
      <c r="J15" s="163">
        <v>9</v>
      </c>
      <c r="K15" s="164" t="s">
        <v>32</v>
      </c>
      <c r="L15" s="165">
        <v>5</v>
      </c>
      <c r="M15" s="337" t="s">
        <v>3</v>
      </c>
      <c r="N15" s="130" t="s">
        <v>60</v>
      </c>
      <c r="O15" s="134">
        <v>9</v>
      </c>
      <c r="P15" s="134" t="s">
        <v>158</v>
      </c>
      <c r="Q15" s="135">
        <v>4</v>
      </c>
      <c r="R15" s="340" t="s">
        <v>3</v>
      </c>
      <c r="S15" s="166">
        <v>9</v>
      </c>
      <c r="T15" s="167" t="s">
        <v>194</v>
      </c>
      <c r="U15" s="168">
        <v>5</v>
      </c>
      <c r="V15" s="342" t="s">
        <v>3</v>
      </c>
      <c r="W15" s="311"/>
      <c r="X15" s="193"/>
      <c r="Y15" s="312"/>
      <c r="Z15" s="313"/>
      <c r="AA15" s="172">
        <v>9</v>
      </c>
      <c r="AB15" s="173" t="s">
        <v>80</v>
      </c>
      <c r="AC15" s="174">
        <v>2</v>
      </c>
      <c r="AD15" s="346" t="s">
        <v>3</v>
      </c>
      <c r="AE15" s="175">
        <v>9</v>
      </c>
      <c r="AF15" s="176" t="s">
        <v>111</v>
      </c>
      <c r="AG15" s="177">
        <v>2</v>
      </c>
      <c r="AH15" s="348" t="s">
        <v>3</v>
      </c>
      <c r="AI15" s="157"/>
    </row>
    <row r="16" spans="1:35" s="158" customFormat="1" ht="31.5" x14ac:dyDescent="0.25">
      <c r="A16" s="157"/>
      <c r="B16" s="137">
        <v>10</v>
      </c>
      <c r="C16" s="179" t="s">
        <v>140</v>
      </c>
      <c r="D16" s="180">
        <v>2</v>
      </c>
      <c r="E16" s="333" t="s">
        <v>3</v>
      </c>
      <c r="F16" s="178">
        <v>10</v>
      </c>
      <c r="G16" s="162" t="s">
        <v>56</v>
      </c>
      <c r="H16" s="206">
        <v>15</v>
      </c>
      <c r="I16" s="335" t="s">
        <v>3</v>
      </c>
      <c r="J16" s="163">
        <v>10</v>
      </c>
      <c r="K16" s="181" t="s">
        <v>169</v>
      </c>
      <c r="L16" s="182">
        <v>3</v>
      </c>
      <c r="M16" s="338" t="s">
        <v>3</v>
      </c>
      <c r="N16" s="130" t="s">
        <v>60</v>
      </c>
      <c r="O16" s="134">
        <v>10</v>
      </c>
      <c r="P16" s="134" t="s">
        <v>159</v>
      </c>
      <c r="Q16" s="135">
        <v>16</v>
      </c>
      <c r="R16" s="340" t="s">
        <v>3</v>
      </c>
      <c r="S16" s="166">
        <v>10</v>
      </c>
      <c r="T16" s="167" t="s">
        <v>195</v>
      </c>
      <c r="U16" s="168">
        <v>18</v>
      </c>
      <c r="V16" s="342" t="s">
        <v>3</v>
      </c>
      <c r="W16" s="314"/>
      <c r="X16" s="315"/>
      <c r="Y16" s="316"/>
      <c r="Z16" s="317"/>
      <c r="AA16" s="172">
        <v>10</v>
      </c>
      <c r="AB16" s="173" t="s">
        <v>81</v>
      </c>
      <c r="AC16" s="174">
        <v>4</v>
      </c>
      <c r="AD16" s="346" t="s">
        <v>3</v>
      </c>
      <c r="AE16" s="175">
        <v>10</v>
      </c>
      <c r="AF16" s="176" t="s">
        <v>112</v>
      </c>
      <c r="AG16" s="177">
        <v>5</v>
      </c>
      <c r="AH16" s="348" t="s">
        <v>3</v>
      </c>
      <c r="AI16" s="157"/>
    </row>
    <row r="17" spans="1:35" s="158" customFormat="1" ht="31.5" x14ac:dyDescent="0.25">
      <c r="A17" s="157"/>
      <c r="B17" s="137">
        <v>11</v>
      </c>
      <c r="C17" s="179" t="s">
        <v>141</v>
      </c>
      <c r="D17" s="180">
        <v>7</v>
      </c>
      <c r="E17" s="333" t="s">
        <v>3</v>
      </c>
      <c r="F17" s="178">
        <v>11</v>
      </c>
      <c r="G17" s="162" t="s">
        <v>57</v>
      </c>
      <c r="H17" s="206">
        <v>14</v>
      </c>
      <c r="I17" s="335" t="s">
        <v>3</v>
      </c>
      <c r="J17" s="163">
        <v>11</v>
      </c>
      <c r="K17" s="181" t="s">
        <v>33</v>
      </c>
      <c r="L17" s="182">
        <v>31</v>
      </c>
      <c r="M17" s="338" t="s">
        <v>3</v>
      </c>
      <c r="N17" s="130" t="s">
        <v>60</v>
      </c>
      <c r="O17" s="134">
        <v>11</v>
      </c>
      <c r="P17" s="134" t="s">
        <v>160</v>
      </c>
      <c r="Q17" s="135">
        <v>5</v>
      </c>
      <c r="R17" s="340" t="s">
        <v>3</v>
      </c>
      <c r="S17" s="166">
        <v>11</v>
      </c>
      <c r="T17" s="167" t="s">
        <v>196</v>
      </c>
      <c r="U17" s="168">
        <v>12</v>
      </c>
      <c r="V17" s="342" t="s">
        <v>3</v>
      </c>
      <c r="W17" s="314"/>
      <c r="X17" s="315"/>
      <c r="Y17" s="316"/>
      <c r="Z17" s="317"/>
      <c r="AA17" s="172">
        <v>11</v>
      </c>
      <c r="AB17" s="173" t="s">
        <v>82</v>
      </c>
      <c r="AC17" s="174">
        <v>14</v>
      </c>
      <c r="AD17" s="346" t="s">
        <v>3</v>
      </c>
      <c r="AE17" s="175">
        <v>11</v>
      </c>
      <c r="AF17" s="176" t="s">
        <v>113</v>
      </c>
      <c r="AG17" s="177">
        <v>1</v>
      </c>
      <c r="AH17" s="348" t="s">
        <v>3</v>
      </c>
      <c r="AI17" s="157"/>
    </row>
    <row r="18" spans="1:35" s="158" customFormat="1" ht="31.5" x14ac:dyDescent="0.25">
      <c r="A18" s="157"/>
      <c r="B18" s="137">
        <v>12</v>
      </c>
      <c r="C18" s="179" t="s">
        <v>142</v>
      </c>
      <c r="D18" s="180">
        <v>1</v>
      </c>
      <c r="E18" s="333" t="s">
        <v>3</v>
      </c>
      <c r="F18" s="178">
        <v>12</v>
      </c>
      <c r="G18" s="162" t="s">
        <v>58</v>
      </c>
      <c r="H18" s="206">
        <v>17</v>
      </c>
      <c r="I18" s="335" t="s">
        <v>3</v>
      </c>
      <c r="J18" s="163">
        <v>12</v>
      </c>
      <c r="K18" s="181" t="s">
        <v>34</v>
      </c>
      <c r="L18" s="182">
        <v>10</v>
      </c>
      <c r="M18" s="338" t="s">
        <v>3</v>
      </c>
      <c r="N18" s="130" t="s">
        <v>60</v>
      </c>
      <c r="O18" s="134">
        <v>12</v>
      </c>
      <c r="P18" s="134" t="s">
        <v>161</v>
      </c>
      <c r="Q18" s="135">
        <v>4</v>
      </c>
      <c r="R18" s="340" t="s">
        <v>3</v>
      </c>
      <c r="S18" s="166">
        <v>12</v>
      </c>
      <c r="T18" s="167" t="s">
        <v>197</v>
      </c>
      <c r="U18" s="168">
        <v>6</v>
      </c>
      <c r="V18" s="342" t="s">
        <v>3</v>
      </c>
      <c r="W18" s="314"/>
      <c r="X18" s="315"/>
      <c r="Y18" s="316"/>
      <c r="Z18" s="317"/>
      <c r="AA18" s="172">
        <v>12</v>
      </c>
      <c r="AB18" s="173" t="s">
        <v>83</v>
      </c>
      <c r="AC18" s="174">
        <v>4</v>
      </c>
      <c r="AD18" s="346" t="s">
        <v>3</v>
      </c>
      <c r="AE18" s="175">
        <v>12</v>
      </c>
      <c r="AF18" s="176" t="s">
        <v>114</v>
      </c>
      <c r="AG18" s="177">
        <v>3</v>
      </c>
      <c r="AH18" s="348" t="s">
        <v>3</v>
      </c>
      <c r="AI18" s="157"/>
    </row>
    <row r="19" spans="1:35" s="158" customFormat="1" ht="31.5" x14ac:dyDescent="0.25">
      <c r="A19" s="157"/>
      <c r="B19" s="137">
        <v>13</v>
      </c>
      <c r="C19" s="179" t="s">
        <v>143</v>
      </c>
      <c r="D19" s="180">
        <v>5</v>
      </c>
      <c r="E19" s="333" t="s">
        <v>3</v>
      </c>
      <c r="F19" s="178">
        <v>13</v>
      </c>
      <c r="G19" s="162" t="s">
        <v>166</v>
      </c>
      <c r="H19" s="206">
        <v>18</v>
      </c>
      <c r="I19" s="335" t="s">
        <v>3</v>
      </c>
      <c r="J19" s="163">
        <v>13</v>
      </c>
      <c r="K19" s="181" t="s">
        <v>35</v>
      </c>
      <c r="L19" s="182">
        <v>4</v>
      </c>
      <c r="M19" s="338" t="s">
        <v>3</v>
      </c>
      <c r="N19" s="130" t="s">
        <v>60</v>
      </c>
      <c r="O19" s="134">
        <v>13</v>
      </c>
      <c r="P19" s="134" t="s">
        <v>162</v>
      </c>
      <c r="Q19" s="135">
        <v>1</v>
      </c>
      <c r="R19" s="340" t="s">
        <v>3</v>
      </c>
      <c r="S19" s="166">
        <v>13</v>
      </c>
      <c r="T19" s="167" t="s">
        <v>64</v>
      </c>
      <c r="U19" s="168">
        <v>9</v>
      </c>
      <c r="V19" s="342" t="s">
        <v>3</v>
      </c>
      <c r="W19" s="314"/>
      <c r="X19" s="315"/>
      <c r="Y19" s="316"/>
      <c r="Z19" s="317"/>
      <c r="AA19" s="172">
        <v>13</v>
      </c>
      <c r="AB19" s="173" t="s">
        <v>84</v>
      </c>
      <c r="AC19" s="174">
        <v>20</v>
      </c>
      <c r="AD19" s="346" t="s">
        <v>3</v>
      </c>
      <c r="AE19" s="175">
        <v>13</v>
      </c>
      <c r="AF19" s="176" t="s">
        <v>208</v>
      </c>
      <c r="AG19" s="177">
        <v>3</v>
      </c>
      <c r="AH19" s="348" t="s">
        <v>3</v>
      </c>
      <c r="AI19" s="157"/>
    </row>
    <row r="20" spans="1:35" s="158" customFormat="1" ht="31.5" x14ac:dyDescent="0.25">
      <c r="A20" s="157"/>
      <c r="B20" s="137">
        <v>14</v>
      </c>
      <c r="C20" s="179" t="s">
        <v>144</v>
      </c>
      <c r="D20" s="180">
        <v>3</v>
      </c>
      <c r="E20" s="333" t="s">
        <v>3</v>
      </c>
      <c r="F20" s="279"/>
      <c r="G20" s="190"/>
      <c r="H20" s="191"/>
      <c r="I20" s="280"/>
      <c r="J20" s="183">
        <v>14</v>
      </c>
      <c r="K20" s="181" t="s">
        <v>36</v>
      </c>
      <c r="L20" s="182">
        <v>5</v>
      </c>
      <c r="M20" s="338" t="s">
        <v>3</v>
      </c>
      <c r="N20" s="130" t="s">
        <v>60</v>
      </c>
      <c r="O20" s="134">
        <v>14</v>
      </c>
      <c r="P20" s="134" t="s">
        <v>177</v>
      </c>
      <c r="Q20" s="135">
        <v>5</v>
      </c>
      <c r="R20" s="340" t="s">
        <v>3</v>
      </c>
      <c r="S20" s="166">
        <v>14</v>
      </c>
      <c r="T20" s="167" t="s">
        <v>65</v>
      </c>
      <c r="U20" s="168">
        <v>12</v>
      </c>
      <c r="V20" s="342" t="s">
        <v>3</v>
      </c>
      <c r="W20" s="314"/>
      <c r="X20" s="315"/>
      <c r="Y20" s="316"/>
      <c r="Z20" s="317"/>
      <c r="AA20" s="172">
        <v>14</v>
      </c>
      <c r="AB20" s="173" t="s">
        <v>85</v>
      </c>
      <c r="AC20" s="174">
        <v>10</v>
      </c>
      <c r="AD20" s="346" t="s">
        <v>3</v>
      </c>
      <c r="AE20" s="175">
        <v>14</v>
      </c>
      <c r="AF20" s="176" t="s">
        <v>115</v>
      </c>
      <c r="AG20" s="177">
        <v>3</v>
      </c>
      <c r="AH20" s="348" t="s">
        <v>3</v>
      </c>
      <c r="AI20" s="157"/>
    </row>
    <row r="21" spans="1:35" s="158" customFormat="1" ht="31.5" x14ac:dyDescent="0.25">
      <c r="A21" s="157"/>
      <c r="B21" s="137">
        <v>15</v>
      </c>
      <c r="C21" s="179" t="s">
        <v>145</v>
      </c>
      <c r="D21" s="180">
        <v>3</v>
      </c>
      <c r="E21" s="333" t="s">
        <v>3</v>
      </c>
      <c r="F21" s="281"/>
      <c r="G21" s="282"/>
      <c r="H21" s="283"/>
      <c r="I21" s="284"/>
      <c r="J21" s="183">
        <v>15</v>
      </c>
      <c r="K21" s="181" t="s">
        <v>37</v>
      </c>
      <c r="L21" s="182">
        <v>15</v>
      </c>
      <c r="M21" s="338" t="s">
        <v>3</v>
      </c>
      <c r="N21" s="130" t="s">
        <v>60</v>
      </c>
      <c r="O21" s="134">
        <v>15</v>
      </c>
      <c r="P21" s="134" t="s">
        <v>163</v>
      </c>
      <c r="Q21" s="135">
        <v>5</v>
      </c>
      <c r="R21" s="340" t="s">
        <v>3</v>
      </c>
      <c r="S21" s="166">
        <v>15</v>
      </c>
      <c r="T21" s="167" t="s">
        <v>66</v>
      </c>
      <c r="U21" s="168">
        <v>7</v>
      </c>
      <c r="V21" s="342" t="s">
        <v>3</v>
      </c>
      <c r="W21" s="314"/>
      <c r="X21" s="315"/>
      <c r="Y21" s="316"/>
      <c r="Z21" s="317"/>
      <c r="AA21" s="172">
        <v>15</v>
      </c>
      <c r="AB21" s="173" t="s">
        <v>86</v>
      </c>
      <c r="AC21" s="174">
        <v>2</v>
      </c>
      <c r="AD21" s="346" t="s">
        <v>3</v>
      </c>
      <c r="AE21" s="175">
        <v>15</v>
      </c>
      <c r="AF21" s="176" t="s">
        <v>116</v>
      </c>
      <c r="AG21" s="177">
        <v>2</v>
      </c>
      <c r="AH21" s="348" t="s">
        <v>3</v>
      </c>
      <c r="AI21" s="157"/>
    </row>
    <row r="22" spans="1:35" s="158" customFormat="1" ht="31.5" x14ac:dyDescent="0.25">
      <c r="A22" s="157"/>
      <c r="B22" s="137">
        <v>16</v>
      </c>
      <c r="C22" s="179" t="s">
        <v>146</v>
      </c>
      <c r="D22" s="180">
        <v>4</v>
      </c>
      <c r="E22" s="333" t="s">
        <v>3</v>
      </c>
      <c r="F22" s="281"/>
      <c r="G22" s="282"/>
      <c r="H22" s="283"/>
      <c r="I22" s="284"/>
      <c r="J22" s="183">
        <v>16</v>
      </c>
      <c r="K22" s="181" t="s">
        <v>38</v>
      </c>
      <c r="L22" s="182">
        <v>8</v>
      </c>
      <c r="M22" s="338" t="s">
        <v>3</v>
      </c>
      <c r="N22" s="130" t="s">
        <v>60</v>
      </c>
      <c r="O22" s="134">
        <v>16</v>
      </c>
      <c r="P22" s="134" t="s">
        <v>164</v>
      </c>
      <c r="Q22" s="135">
        <v>2</v>
      </c>
      <c r="R22" s="340" t="s">
        <v>3</v>
      </c>
      <c r="S22" s="184">
        <v>16</v>
      </c>
      <c r="T22" s="167" t="s">
        <v>67</v>
      </c>
      <c r="U22" s="168">
        <v>3</v>
      </c>
      <c r="V22" s="342" t="s">
        <v>3</v>
      </c>
      <c r="W22" s="314"/>
      <c r="X22" s="315"/>
      <c r="Y22" s="316"/>
      <c r="Z22" s="317"/>
      <c r="AA22" s="172">
        <v>16</v>
      </c>
      <c r="AB22" s="173" t="s">
        <v>87</v>
      </c>
      <c r="AC22" s="174">
        <v>11</v>
      </c>
      <c r="AD22" s="346" t="s">
        <v>3</v>
      </c>
      <c r="AE22" s="175">
        <v>16</v>
      </c>
      <c r="AF22" s="176" t="s">
        <v>209</v>
      </c>
      <c r="AG22" s="177">
        <v>1</v>
      </c>
      <c r="AH22" s="348" t="s">
        <v>3</v>
      </c>
      <c r="AI22" s="157"/>
    </row>
    <row r="23" spans="1:35" s="158" customFormat="1" ht="31.5" x14ac:dyDescent="0.25">
      <c r="A23" s="157"/>
      <c r="B23" s="137">
        <v>17</v>
      </c>
      <c r="C23" s="179" t="s">
        <v>50</v>
      </c>
      <c r="D23" s="180">
        <v>3</v>
      </c>
      <c r="E23" s="333" t="s">
        <v>3</v>
      </c>
      <c r="F23" s="281"/>
      <c r="G23" s="282"/>
      <c r="H23" s="283"/>
      <c r="I23" s="284"/>
      <c r="J23" s="183">
        <v>17</v>
      </c>
      <c r="K23" s="181" t="s">
        <v>39</v>
      </c>
      <c r="L23" s="182">
        <v>11</v>
      </c>
      <c r="M23" s="338" t="s">
        <v>3</v>
      </c>
      <c r="N23" s="130" t="s">
        <v>60</v>
      </c>
      <c r="O23" s="134">
        <v>17</v>
      </c>
      <c r="P23" s="134" t="s">
        <v>95</v>
      </c>
      <c r="Q23" s="135">
        <v>12</v>
      </c>
      <c r="R23" s="340" t="s">
        <v>3</v>
      </c>
      <c r="S23" s="298"/>
      <c r="T23" s="204"/>
      <c r="U23" s="299"/>
      <c r="V23" s="300"/>
      <c r="W23" s="314"/>
      <c r="X23" s="315"/>
      <c r="Y23" s="316"/>
      <c r="Z23" s="317"/>
      <c r="AA23" s="172">
        <v>17</v>
      </c>
      <c r="AB23" s="173" t="s">
        <v>88</v>
      </c>
      <c r="AC23" s="174">
        <v>4</v>
      </c>
      <c r="AD23" s="346" t="s">
        <v>3</v>
      </c>
      <c r="AE23" s="175">
        <v>17</v>
      </c>
      <c r="AF23" s="176" t="s">
        <v>117</v>
      </c>
      <c r="AG23" s="177">
        <v>2</v>
      </c>
      <c r="AH23" s="348" t="s">
        <v>3</v>
      </c>
      <c r="AI23" s="157"/>
    </row>
    <row r="24" spans="1:35" s="158" customFormat="1" ht="31.5" x14ac:dyDescent="0.25">
      <c r="A24" s="136"/>
      <c r="B24" s="202"/>
      <c r="C24" s="268"/>
      <c r="D24" s="203"/>
      <c r="E24" s="269"/>
      <c r="F24" s="281"/>
      <c r="G24" s="282"/>
      <c r="H24" s="283"/>
      <c r="I24" s="284"/>
      <c r="J24" s="183">
        <v>18</v>
      </c>
      <c r="K24" s="181" t="s">
        <v>170</v>
      </c>
      <c r="L24" s="182">
        <v>5</v>
      </c>
      <c r="M24" s="338" t="s">
        <v>3</v>
      </c>
      <c r="N24" s="130" t="s">
        <v>60</v>
      </c>
      <c r="O24" s="134">
        <v>18</v>
      </c>
      <c r="P24" s="134" t="s">
        <v>165</v>
      </c>
      <c r="Q24" s="135">
        <v>4</v>
      </c>
      <c r="R24" s="340" t="s">
        <v>3</v>
      </c>
      <c r="S24" s="301"/>
      <c r="T24" s="302"/>
      <c r="U24" s="303"/>
      <c r="V24" s="304"/>
      <c r="W24" s="314"/>
      <c r="X24" s="315"/>
      <c r="Y24" s="316"/>
      <c r="Z24" s="317"/>
      <c r="AA24" s="172">
        <v>18</v>
      </c>
      <c r="AB24" s="173" t="s">
        <v>89</v>
      </c>
      <c r="AC24" s="174">
        <v>3</v>
      </c>
      <c r="AD24" s="346" t="s">
        <v>3</v>
      </c>
      <c r="AE24" s="175">
        <v>18</v>
      </c>
      <c r="AF24" s="176" t="s">
        <v>118</v>
      </c>
      <c r="AG24" s="177">
        <v>2</v>
      </c>
      <c r="AH24" s="348" t="s">
        <v>3</v>
      </c>
      <c r="AI24" s="157"/>
    </row>
    <row r="25" spans="1:35" s="158" customFormat="1" ht="31.5" x14ac:dyDescent="0.25">
      <c r="A25" s="136"/>
      <c r="B25" s="270"/>
      <c r="C25" s="271"/>
      <c r="D25" s="272"/>
      <c r="E25" s="273"/>
      <c r="F25" s="281"/>
      <c r="G25" s="282"/>
      <c r="H25" s="283"/>
      <c r="I25" s="284"/>
      <c r="J25" s="183">
        <v>19</v>
      </c>
      <c r="K25" s="181" t="s">
        <v>171</v>
      </c>
      <c r="L25" s="182">
        <v>10</v>
      </c>
      <c r="M25" s="338" t="s">
        <v>3</v>
      </c>
      <c r="N25" s="130" t="s">
        <v>61</v>
      </c>
      <c r="O25" s="134">
        <v>19</v>
      </c>
      <c r="P25" s="134" t="s">
        <v>178</v>
      </c>
      <c r="Q25" s="135">
        <v>10</v>
      </c>
      <c r="R25" s="340" t="s">
        <v>3</v>
      </c>
      <c r="S25" s="301"/>
      <c r="T25" s="302"/>
      <c r="U25" s="305"/>
      <c r="V25" s="306"/>
      <c r="W25" s="314"/>
      <c r="X25" s="315"/>
      <c r="Y25" s="316"/>
      <c r="Z25" s="317"/>
      <c r="AA25" s="172">
        <v>19</v>
      </c>
      <c r="AB25" s="173" t="s">
        <v>90</v>
      </c>
      <c r="AC25" s="174">
        <v>2</v>
      </c>
      <c r="AD25" s="346" t="s">
        <v>3</v>
      </c>
      <c r="AE25" s="175">
        <v>19</v>
      </c>
      <c r="AF25" s="176" t="s">
        <v>210</v>
      </c>
      <c r="AG25" s="177">
        <v>13</v>
      </c>
      <c r="AH25" s="348" t="s">
        <v>3</v>
      </c>
      <c r="AI25" s="157"/>
    </row>
    <row r="26" spans="1:35" s="158" customFormat="1" ht="31.5" x14ac:dyDescent="0.25">
      <c r="A26" s="136"/>
      <c r="B26" s="270"/>
      <c r="C26" s="271"/>
      <c r="D26" s="272"/>
      <c r="E26" s="273"/>
      <c r="F26" s="281"/>
      <c r="G26" s="282"/>
      <c r="H26" s="283"/>
      <c r="I26" s="284"/>
      <c r="J26" s="183">
        <v>20</v>
      </c>
      <c r="K26" s="181" t="s">
        <v>40</v>
      </c>
      <c r="L26" s="182">
        <v>11</v>
      </c>
      <c r="M26" s="338" t="s">
        <v>3</v>
      </c>
      <c r="N26" s="130" t="s">
        <v>61</v>
      </c>
      <c r="O26" s="134">
        <v>20</v>
      </c>
      <c r="P26" s="134" t="s">
        <v>179</v>
      </c>
      <c r="Q26" s="135">
        <v>9</v>
      </c>
      <c r="R26" s="340" t="s">
        <v>3</v>
      </c>
      <c r="S26" s="301"/>
      <c r="T26" s="302"/>
      <c r="U26" s="305"/>
      <c r="V26" s="306"/>
      <c r="W26" s="314"/>
      <c r="X26" s="315"/>
      <c r="Y26" s="316"/>
      <c r="Z26" s="317"/>
      <c r="AA26" s="172">
        <v>20</v>
      </c>
      <c r="AB26" s="173" t="s">
        <v>5</v>
      </c>
      <c r="AC26" s="174">
        <v>4</v>
      </c>
      <c r="AD26" s="346" t="s">
        <v>3</v>
      </c>
      <c r="AE26" s="175">
        <v>20</v>
      </c>
      <c r="AF26" s="176" t="s">
        <v>211</v>
      </c>
      <c r="AG26" s="177">
        <v>5</v>
      </c>
      <c r="AH26" s="348" t="s">
        <v>3</v>
      </c>
      <c r="AI26" s="157"/>
    </row>
    <row r="27" spans="1:35" s="158" customFormat="1" ht="31.5" x14ac:dyDescent="0.25">
      <c r="A27" s="136"/>
      <c r="B27" s="270"/>
      <c r="C27" s="271"/>
      <c r="D27" s="272"/>
      <c r="E27" s="273"/>
      <c r="F27" s="281"/>
      <c r="G27" s="282"/>
      <c r="H27" s="283"/>
      <c r="I27" s="284"/>
      <c r="J27" s="183">
        <v>21</v>
      </c>
      <c r="K27" s="181" t="s">
        <v>41</v>
      </c>
      <c r="L27" s="182">
        <v>3</v>
      </c>
      <c r="M27" s="338" t="s">
        <v>3</v>
      </c>
      <c r="N27" s="130" t="s">
        <v>61</v>
      </c>
      <c r="O27" s="134">
        <v>21</v>
      </c>
      <c r="P27" s="134" t="s">
        <v>180</v>
      </c>
      <c r="Q27" s="135">
        <v>13</v>
      </c>
      <c r="R27" s="340" t="s">
        <v>3</v>
      </c>
      <c r="S27" s="301"/>
      <c r="T27" s="302"/>
      <c r="U27" s="305"/>
      <c r="V27" s="306"/>
      <c r="W27" s="314"/>
      <c r="X27" s="315"/>
      <c r="Y27" s="316"/>
      <c r="Z27" s="317"/>
      <c r="AA27" s="172">
        <v>21</v>
      </c>
      <c r="AB27" s="173" t="s">
        <v>91</v>
      </c>
      <c r="AC27" s="174">
        <v>10</v>
      </c>
      <c r="AD27" s="346" t="s">
        <v>3</v>
      </c>
      <c r="AE27" s="175">
        <v>21</v>
      </c>
      <c r="AF27" s="176" t="s">
        <v>212</v>
      </c>
      <c r="AG27" s="177">
        <v>2</v>
      </c>
      <c r="AH27" s="348" t="s">
        <v>3</v>
      </c>
      <c r="AI27" s="157"/>
    </row>
    <row r="28" spans="1:35" s="158" customFormat="1" ht="31.5" x14ac:dyDescent="0.25">
      <c r="A28" s="136"/>
      <c r="B28" s="270"/>
      <c r="C28" s="274"/>
      <c r="D28" s="272"/>
      <c r="E28" s="273"/>
      <c r="F28" s="281"/>
      <c r="G28" s="282"/>
      <c r="H28" s="283"/>
      <c r="I28" s="284"/>
      <c r="J28" s="183">
        <v>22</v>
      </c>
      <c r="K28" s="185" t="s">
        <v>42</v>
      </c>
      <c r="L28" s="182">
        <v>21</v>
      </c>
      <c r="M28" s="338" t="s">
        <v>3</v>
      </c>
      <c r="N28" s="130" t="s">
        <v>61</v>
      </c>
      <c r="O28" s="134">
        <v>22</v>
      </c>
      <c r="P28" s="134" t="s">
        <v>181</v>
      </c>
      <c r="Q28" s="135">
        <v>5</v>
      </c>
      <c r="R28" s="340" t="s">
        <v>3</v>
      </c>
      <c r="S28" s="301"/>
      <c r="T28" s="302"/>
      <c r="U28" s="305"/>
      <c r="V28" s="306"/>
      <c r="W28" s="314"/>
      <c r="X28" s="315"/>
      <c r="Y28" s="316"/>
      <c r="Z28" s="317"/>
      <c r="AA28" s="172">
        <v>22</v>
      </c>
      <c r="AB28" s="173" t="s">
        <v>92</v>
      </c>
      <c r="AC28" s="174">
        <v>4</v>
      </c>
      <c r="AD28" s="346" t="s">
        <v>3</v>
      </c>
      <c r="AE28" s="175">
        <v>22</v>
      </c>
      <c r="AF28" s="176" t="s">
        <v>213</v>
      </c>
      <c r="AG28" s="177">
        <v>3</v>
      </c>
      <c r="AH28" s="348" t="s">
        <v>3</v>
      </c>
      <c r="AI28" s="157"/>
    </row>
    <row r="29" spans="1:35" s="158" customFormat="1" ht="30" x14ac:dyDescent="0.25">
      <c r="A29" s="136"/>
      <c r="B29" s="270"/>
      <c r="C29" s="274"/>
      <c r="D29" s="272"/>
      <c r="E29" s="273"/>
      <c r="F29" s="285"/>
      <c r="G29" s="286"/>
      <c r="H29" s="287"/>
      <c r="I29" s="288"/>
      <c r="J29" s="183">
        <v>23</v>
      </c>
      <c r="K29" s="181" t="s">
        <v>172</v>
      </c>
      <c r="L29" s="182">
        <v>0</v>
      </c>
      <c r="M29" s="338" t="s">
        <v>3</v>
      </c>
      <c r="N29" s="131" t="s">
        <v>61</v>
      </c>
      <c r="O29" s="134">
        <v>23</v>
      </c>
      <c r="P29" s="134" t="s">
        <v>182</v>
      </c>
      <c r="Q29" s="135">
        <v>5</v>
      </c>
      <c r="R29" s="340" t="s">
        <v>3</v>
      </c>
      <c r="S29" s="307"/>
      <c r="T29" s="302"/>
      <c r="U29" s="305"/>
      <c r="V29" s="306"/>
      <c r="W29" s="314"/>
      <c r="X29" s="315"/>
      <c r="Y29" s="316"/>
      <c r="Z29" s="317"/>
      <c r="AA29" s="172">
        <v>23</v>
      </c>
      <c r="AB29" s="173" t="s">
        <v>93</v>
      </c>
      <c r="AC29" s="174">
        <v>1</v>
      </c>
      <c r="AD29" s="346" t="s">
        <v>3</v>
      </c>
      <c r="AE29" s="175">
        <v>23</v>
      </c>
      <c r="AF29" s="176" t="s">
        <v>214</v>
      </c>
      <c r="AG29" s="177">
        <v>9</v>
      </c>
      <c r="AH29" s="348" t="s">
        <v>3</v>
      </c>
      <c r="AI29" s="157"/>
    </row>
    <row r="30" spans="1:35" s="158" customFormat="1" ht="30" x14ac:dyDescent="0.25">
      <c r="A30" s="136"/>
      <c r="B30" s="270"/>
      <c r="C30" s="274"/>
      <c r="D30" s="272"/>
      <c r="E30" s="273"/>
      <c r="F30" s="285"/>
      <c r="G30" s="286"/>
      <c r="H30" s="287"/>
      <c r="I30" s="288"/>
      <c r="J30" s="186">
        <v>24</v>
      </c>
      <c r="K30" s="187" t="s">
        <v>173</v>
      </c>
      <c r="L30" s="188">
        <v>0</v>
      </c>
      <c r="M30" s="338" t="s">
        <v>3</v>
      </c>
      <c r="N30" s="131" t="s">
        <v>61</v>
      </c>
      <c r="O30" s="134">
        <v>24</v>
      </c>
      <c r="P30" s="134" t="s">
        <v>183</v>
      </c>
      <c r="Q30" s="191">
        <v>5</v>
      </c>
      <c r="R30" s="340" t="s">
        <v>3</v>
      </c>
      <c r="S30" s="307"/>
      <c r="T30" s="302"/>
      <c r="U30" s="305"/>
      <c r="V30" s="306"/>
      <c r="W30" s="314"/>
      <c r="X30" s="315"/>
      <c r="Y30" s="316"/>
      <c r="Z30" s="317"/>
      <c r="AA30" s="194">
        <v>24</v>
      </c>
      <c r="AB30" s="195" t="s">
        <v>94</v>
      </c>
      <c r="AC30" s="196">
        <v>3</v>
      </c>
      <c r="AD30" s="346" t="s">
        <v>3</v>
      </c>
      <c r="AE30" s="197">
        <v>24</v>
      </c>
      <c r="AF30" s="198" t="s">
        <v>215</v>
      </c>
      <c r="AG30" s="199">
        <v>8</v>
      </c>
      <c r="AH30" s="348" t="s">
        <v>3</v>
      </c>
      <c r="AI30" s="157"/>
    </row>
    <row r="31" spans="1:35" s="158" customFormat="1" ht="30" x14ac:dyDescent="0.25">
      <c r="A31" s="136"/>
      <c r="B31" s="270"/>
      <c r="C31" s="274"/>
      <c r="D31" s="272"/>
      <c r="E31" s="273"/>
      <c r="F31" s="285"/>
      <c r="G31" s="286"/>
      <c r="H31" s="287"/>
      <c r="I31" s="288"/>
      <c r="J31" s="186">
        <v>25</v>
      </c>
      <c r="K31" s="187" t="s">
        <v>174</v>
      </c>
      <c r="L31" s="188">
        <v>0</v>
      </c>
      <c r="M31" s="338" t="s">
        <v>3</v>
      </c>
      <c r="N31" s="189"/>
      <c r="O31" s="134">
        <v>25</v>
      </c>
      <c r="P31" s="134" t="s">
        <v>184</v>
      </c>
      <c r="Q31" s="191">
        <v>5</v>
      </c>
      <c r="R31" s="340" t="s">
        <v>3</v>
      </c>
      <c r="S31" s="307"/>
      <c r="T31" s="302"/>
      <c r="U31" s="305"/>
      <c r="V31" s="306"/>
      <c r="W31" s="314"/>
      <c r="X31" s="315"/>
      <c r="Y31" s="316"/>
      <c r="Z31" s="317"/>
      <c r="AA31" s="194">
        <v>25</v>
      </c>
      <c r="AB31" s="195" t="s">
        <v>95</v>
      </c>
      <c r="AC31" s="196">
        <v>4</v>
      </c>
      <c r="AD31" s="346" t="s">
        <v>3</v>
      </c>
      <c r="AE31" s="197">
        <v>25</v>
      </c>
      <c r="AF31" s="198" t="s">
        <v>207</v>
      </c>
      <c r="AG31" s="199">
        <v>5</v>
      </c>
      <c r="AH31" s="348" t="s">
        <v>3</v>
      </c>
      <c r="AI31" s="157"/>
    </row>
    <row r="32" spans="1:35" s="158" customFormat="1" ht="30" x14ac:dyDescent="0.25">
      <c r="A32" s="136"/>
      <c r="B32" s="270"/>
      <c r="C32" s="274"/>
      <c r="D32" s="272"/>
      <c r="E32" s="273"/>
      <c r="F32" s="285"/>
      <c r="G32" s="286"/>
      <c r="H32" s="287"/>
      <c r="I32" s="288"/>
      <c r="J32" s="291"/>
      <c r="K32" s="200"/>
      <c r="L32" s="201"/>
      <c r="M32" s="201"/>
      <c r="N32" s="189"/>
      <c r="O32" s="190"/>
      <c r="P32" s="190"/>
      <c r="Q32" s="191"/>
      <c r="R32" s="191"/>
      <c r="S32" s="307"/>
      <c r="T32" s="302"/>
      <c r="U32" s="305"/>
      <c r="V32" s="306"/>
      <c r="W32" s="314"/>
      <c r="X32" s="315"/>
      <c r="Y32" s="316"/>
      <c r="Z32" s="317"/>
      <c r="AA32" s="194">
        <v>26</v>
      </c>
      <c r="AB32" s="195" t="s">
        <v>96</v>
      </c>
      <c r="AC32" s="196">
        <v>2</v>
      </c>
      <c r="AD32" s="346" t="s">
        <v>3</v>
      </c>
      <c r="AE32" s="197">
        <v>26</v>
      </c>
      <c r="AF32" s="198" t="s">
        <v>216</v>
      </c>
      <c r="AG32" s="199">
        <v>4</v>
      </c>
      <c r="AH32" s="348" t="s">
        <v>3</v>
      </c>
      <c r="AI32" s="157"/>
    </row>
    <row r="33" spans="1:35" s="158" customFormat="1" ht="30" x14ac:dyDescent="0.25">
      <c r="A33" s="136"/>
      <c r="B33" s="270"/>
      <c r="C33" s="274"/>
      <c r="D33" s="272"/>
      <c r="E33" s="273"/>
      <c r="F33" s="285"/>
      <c r="G33" s="286"/>
      <c r="H33" s="287"/>
      <c r="I33" s="288"/>
      <c r="J33" s="292"/>
      <c r="K33" s="297"/>
      <c r="L33" s="293"/>
      <c r="M33" s="293"/>
      <c r="N33" s="295"/>
      <c r="O33" s="282"/>
      <c r="P33" s="282"/>
      <c r="Q33" s="283"/>
      <c r="R33" s="283"/>
      <c r="S33" s="307"/>
      <c r="T33" s="302"/>
      <c r="U33" s="305"/>
      <c r="V33" s="306"/>
      <c r="W33" s="314"/>
      <c r="X33" s="315"/>
      <c r="Y33" s="316"/>
      <c r="Z33" s="317"/>
      <c r="AA33" s="194">
        <v>27</v>
      </c>
      <c r="AB33" s="195" t="s">
        <v>97</v>
      </c>
      <c r="AC33" s="196">
        <v>3</v>
      </c>
      <c r="AD33" s="346" t="s">
        <v>3</v>
      </c>
      <c r="AE33" s="197">
        <v>27</v>
      </c>
      <c r="AF33" s="198" t="s">
        <v>105</v>
      </c>
      <c r="AG33" s="199">
        <v>3</v>
      </c>
      <c r="AH33" s="348" t="s">
        <v>3</v>
      </c>
      <c r="AI33" s="157"/>
    </row>
    <row r="34" spans="1:35" s="158" customFormat="1" ht="30" x14ac:dyDescent="0.25">
      <c r="A34" s="136"/>
      <c r="B34" s="270"/>
      <c r="C34" s="274"/>
      <c r="D34" s="272"/>
      <c r="E34" s="273"/>
      <c r="F34" s="285"/>
      <c r="G34" s="286"/>
      <c r="H34" s="287"/>
      <c r="I34" s="288"/>
      <c r="J34" s="292"/>
      <c r="K34" s="297"/>
      <c r="L34" s="293"/>
      <c r="M34" s="293"/>
      <c r="N34" s="295"/>
      <c r="O34" s="282"/>
      <c r="P34" s="282"/>
      <c r="Q34" s="283"/>
      <c r="R34" s="283"/>
      <c r="S34" s="307"/>
      <c r="T34" s="302"/>
      <c r="U34" s="305"/>
      <c r="V34" s="306"/>
      <c r="W34" s="314"/>
      <c r="X34" s="315"/>
      <c r="Y34" s="316"/>
      <c r="Z34" s="317"/>
      <c r="AA34" s="194">
        <v>28</v>
      </c>
      <c r="AB34" s="195" t="s">
        <v>98</v>
      </c>
      <c r="AC34" s="196">
        <v>12</v>
      </c>
      <c r="AD34" s="346" t="s">
        <v>3</v>
      </c>
      <c r="AE34" s="197">
        <v>28</v>
      </c>
      <c r="AF34" s="198" t="s">
        <v>217</v>
      </c>
      <c r="AG34" s="199">
        <v>4</v>
      </c>
      <c r="AH34" s="348" t="s">
        <v>3</v>
      </c>
      <c r="AI34" s="157"/>
    </row>
    <row r="35" spans="1:35" s="158" customFormat="1" ht="30" x14ac:dyDescent="0.25">
      <c r="A35" s="136"/>
      <c r="B35" s="270"/>
      <c r="C35" s="274"/>
      <c r="D35" s="272"/>
      <c r="E35" s="273"/>
      <c r="F35" s="285"/>
      <c r="G35" s="286"/>
      <c r="H35" s="287"/>
      <c r="I35" s="288"/>
      <c r="J35" s="292"/>
      <c r="K35" s="297"/>
      <c r="L35" s="293"/>
      <c r="M35" s="293"/>
      <c r="N35" s="295"/>
      <c r="O35" s="282"/>
      <c r="P35" s="282"/>
      <c r="Q35" s="283"/>
      <c r="R35" s="283"/>
      <c r="S35" s="307"/>
      <c r="T35" s="302"/>
      <c r="U35" s="305"/>
      <c r="V35" s="306"/>
      <c r="W35" s="314"/>
      <c r="X35" s="315"/>
      <c r="Y35" s="316"/>
      <c r="Z35" s="317"/>
      <c r="AA35" s="194">
        <v>29</v>
      </c>
      <c r="AB35" s="195" t="s">
        <v>99</v>
      </c>
      <c r="AC35" s="196">
        <v>4</v>
      </c>
      <c r="AD35" s="346" t="s">
        <v>3</v>
      </c>
      <c r="AE35" s="197">
        <v>29</v>
      </c>
      <c r="AF35" s="198" t="s">
        <v>119</v>
      </c>
      <c r="AG35" s="199">
        <v>5</v>
      </c>
      <c r="AH35" s="348" t="s">
        <v>3</v>
      </c>
      <c r="AI35" s="157"/>
    </row>
    <row r="36" spans="1:35" s="158" customFormat="1" ht="30" x14ac:dyDescent="0.25">
      <c r="A36" s="136"/>
      <c r="B36" s="270"/>
      <c r="C36" s="274"/>
      <c r="D36" s="272"/>
      <c r="E36" s="273"/>
      <c r="F36" s="285"/>
      <c r="G36" s="286"/>
      <c r="H36" s="287"/>
      <c r="I36" s="288"/>
      <c r="J36" s="292"/>
      <c r="K36" s="297"/>
      <c r="L36" s="293"/>
      <c r="M36" s="293"/>
      <c r="N36" s="295"/>
      <c r="O36" s="282"/>
      <c r="P36" s="282"/>
      <c r="Q36" s="283"/>
      <c r="R36" s="283"/>
      <c r="S36" s="307"/>
      <c r="T36" s="302"/>
      <c r="U36" s="305"/>
      <c r="V36" s="306"/>
      <c r="W36" s="314"/>
      <c r="X36" s="315"/>
      <c r="Y36" s="316"/>
      <c r="Z36" s="317"/>
      <c r="AA36" s="194">
        <v>30</v>
      </c>
      <c r="AB36" s="195" t="s">
        <v>100</v>
      </c>
      <c r="AC36" s="196">
        <v>2</v>
      </c>
      <c r="AD36" s="346" t="s">
        <v>3</v>
      </c>
      <c r="AE36" s="197">
        <v>30</v>
      </c>
      <c r="AF36" s="198" t="s">
        <v>120</v>
      </c>
      <c r="AG36" s="199">
        <v>3</v>
      </c>
      <c r="AH36" s="348" t="s">
        <v>3</v>
      </c>
      <c r="AI36" s="157"/>
    </row>
    <row r="37" spans="1:35" s="158" customFormat="1" ht="45" x14ac:dyDescent="0.25">
      <c r="A37" s="136"/>
      <c r="B37" s="270"/>
      <c r="C37" s="274"/>
      <c r="D37" s="272"/>
      <c r="E37" s="273"/>
      <c r="F37" s="285"/>
      <c r="G37" s="286"/>
      <c r="H37" s="287"/>
      <c r="I37" s="288"/>
      <c r="J37" s="292"/>
      <c r="K37" s="297"/>
      <c r="L37" s="293"/>
      <c r="M37" s="293"/>
      <c r="N37" s="295"/>
      <c r="O37" s="282"/>
      <c r="P37" s="282"/>
      <c r="Q37" s="283"/>
      <c r="R37" s="283"/>
      <c r="S37" s="307"/>
      <c r="T37" s="302"/>
      <c r="U37" s="305"/>
      <c r="V37" s="306"/>
      <c r="W37" s="314"/>
      <c r="X37" s="315"/>
      <c r="Y37" s="316"/>
      <c r="Z37" s="317"/>
      <c r="AA37" s="194">
        <v>31</v>
      </c>
      <c r="AB37" s="195" t="s">
        <v>101</v>
      </c>
      <c r="AC37" s="196">
        <v>10</v>
      </c>
      <c r="AD37" s="346" t="s">
        <v>3</v>
      </c>
      <c r="AE37" s="197">
        <v>31</v>
      </c>
      <c r="AF37" s="198" t="s">
        <v>218</v>
      </c>
      <c r="AG37" s="199">
        <v>8</v>
      </c>
      <c r="AH37" s="348" t="s">
        <v>3</v>
      </c>
      <c r="AI37" s="157"/>
    </row>
    <row r="38" spans="1:35" s="158" customFormat="1" ht="30" x14ac:dyDescent="0.25">
      <c r="A38" s="136"/>
      <c r="B38" s="270"/>
      <c r="C38" s="274"/>
      <c r="D38" s="272"/>
      <c r="E38" s="273"/>
      <c r="F38" s="285"/>
      <c r="G38" s="286"/>
      <c r="H38" s="287"/>
      <c r="I38" s="288"/>
      <c r="J38" s="292"/>
      <c r="K38" s="297"/>
      <c r="L38" s="293"/>
      <c r="M38" s="293"/>
      <c r="N38" s="295"/>
      <c r="O38" s="282"/>
      <c r="P38" s="282"/>
      <c r="Q38" s="283"/>
      <c r="R38" s="283"/>
      <c r="S38" s="307"/>
      <c r="T38" s="302"/>
      <c r="U38" s="305"/>
      <c r="V38" s="306"/>
      <c r="W38" s="314"/>
      <c r="X38" s="315"/>
      <c r="Y38" s="316"/>
      <c r="Z38" s="317"/>
      <c r="AA38" s="194">
        <v>32</v>
      </c>
      <c r="AB38" s="195" t="s">
        <v>102</v>
      </c>
      <c r="AC38" s="196">
        <v>2</v>
      </c>
      <c r="AD38" s="346" t="s">
        <v>3</v>
      </c>
      <c r="AE38" s="197">
        <v>32</v>
      </c>
      <c r="AF38" s="198" t="s">
        <v>121</v>
      </c>
      <c r="AG38" s="199">
        <v>11</v>
      </c>
      <c r="AH38" s="348" t="s">
        <v>3</v>
      </c>
      <c r="AI38" s="157"/>
    </row>
    <row r="39" spans="1:35" s="158" customFormat="1" ht="30" x14ac:dyDescent="0.25">
      <c r="A39" s="136"/>
      <c r="B39" s="270"/>
      <c r="C39" s="274"/>
      <c r="D39" s="272"/>
      <c r="E39" s="273"/>
      <c r="F39" s="285"/>
      <c r="G39" s="286"/>
      <c r="H39" s="287"/>
      <c r="I39" s="288"/>
      <c r="J39" s="292"/>
      <c r="K39" s="297"/>
      <c r="L39" s="293"/>
      <c r="M39" s="293"/>
      <c r="N39" s="295"/>
      <c r="O39" s="282"/>
      <c r="P39" s="282"/>
      <c r="Q39" s="283"/>
      <c r="R39" s="283"/>
      <c r="S39" s="307"/>
      <c r="T39" s="302"/>
      <c r="U39" s="305"/>
      <c r="V39" s="306"/>
      <c r="W39" s="314"/>
      <c r="X39" s="315"/>
      <c r="Y39" s="316"/>
      <c r="Z39" s="317"/>
      <c r="AA39" s="194">
        <v>33</v>
      </c>
      <c r="AB39" s="195" t="s">
        <v>103</v>
      </c>
      <c r="AC39" s="196">
        <v>2</v>
      </c>
      <c r="AD39" s="346" t="s">
        <v>3</v>
      </c>
      <c r="AE39" s="197">
        <v>33</v>
      </c>
      <c r="AF39" s="198" t="s">
        <v>219</v>
      </c>
      <c r="AG39" s="199">
        <v>10</v>
      </c>
      <c r="AH39" s="348" t="s">
        <v>3</v>
      </c>
      <c r="AI39" s="157"/>
    </row>
    <row r="40" spans="1:35" s="158" customFormat="1" ht="30" x14ac:dyDescent="0.25">
      <c r="A40" s="136"/>
      <c r="B40" s="270"/>
      <c r="C40" s="274"/>
      <c r="D40" s="272"/>
      <c r="E40" s="273"/>
      <c r="F40" s="285"/>
      <c r="G40" s="286"/>
      <c r="H40" s="287"/>
      <c r="I40" s="288"/>
      <c r="J40" s="292"/>
      <c r="K40" s="297"/>
      <c r="L40" s="293"/>
      <c r="M40" s="293"/>
      <c r="N40" s="295"/>
      <c r="O40" s="282"/>
      <c r="P40" s="282"/>
      <c r="Q40" s="283"/>
      <c r="R40" s="283"/>
      <c r="S40" s="307"/>
      <c r="T40" s="302"/>
      <c r="U40" s="305"/>
      <c r="V40" s="306"/>
      <c r="W40" s="314"/>
      <c r="X40" s="315"/>
      <c r="Y40" s="316"/>
      <c r="Z40" s="317"/>
      <c r="AA40" s="194">
        <v>34</v>
      </c>
      <c r="AB40" s="195" t="s">
        <v>104</v>
      </c>
      <c r="AC40" s="196">
        <v>2</v>
      </c>
      <c r="AD40" s="346" t="s">
        <v>3</v>
      </c>
      <c r="AE40" s="197">
        <v>34</v>
      </c>
      <c r="AF40" s="198" t="s">
        <v>114</v>
      </c>
      <c r="AG40" s="199">
        <v>6</v>
      </c>
      <c r="AH40" s="348" t="s">
        <v>3</v>
      </c>
      <c r="AI40" s="157"/>
    </row>
    <row r="41" spans="1:35" s="158" customFormat="1" ht="30" x14ac:dyDescent="0.25">
      <c r="A41" s="136"/>
      <c r="B41" s="270"/>
      <c r="C41" s="274"/>
      <c r="D41" s="272"/>
      <c r="E41" s="273"/>
      <c r="F41" s="285"/>
      <c r="G41" s="286"/>
      <c r="H41" s="287"/>
      <c r="I41" s="288"/>
      <c r="J41" s="292"/>
      <c r="K41" s="297"/>
      <c r="L41" s="293"/>
      <c r="M41" s="293"/>
      <c r="N41" s="295"/>
      <c r="O41" s="282"/>
      <c r="P41" s="282"/>
      <c r="Q41" s="283"/>
      <c r="R41" s="283"/>
      <c r="S41" s="307"/>
      <c r="T41" s="302"/>
      <c r="U41" s="305"/>
      <c r="V41" s="306"/>
      <c r="W41" s="314"/>
      <c r="X41" s="315"/>
      <c r="Y41" s="316"/>
      <c r="Z41" s="317"/>
      <c r="AA41" s="311"/>
      <c r="AB41" s="193"/>
      <c r="AC41" s="192"/>
      <c r="AD41" s="252"/>
      <c r="AE41" s="197">
        <v>35</v>
      </c>
      <c r="AF41" s="198" t="s">
        <v>122</v>
      </c>
      <c r="AG41" s="199">
        <v>5</v>
      </c>
      <c r="AH41" s="348" t="s">
        <v>3</v>
      </c>
      <c r="AI41" s="157"/>
    </row>
    <row r="42" spans="1:35" s="17" customFormat="1" ht="30" x14ac:dyDescent="0.25">
      <c r="A42" s="275"/>
      <c r="B42" s="276"/>
      <c r="C42" s="277"/>
      <c r="D42" s="255"/>
      <c r="E42" s="278"/>
      <c r="F42" s="289"/>
      <c r="G42" s="256"/>
      <c r="H42" s="257"/>
      <c r="I42" s="290"/>
      <c r="J42" s="294"/>
      <c r="K42" s="253"/>
      <c r="L42" s="254"/>
      <c r="M42" s="254"/>
      <c r="N42" s="296"/>
      <c r="O42" s="256"/>
      <c r="P42" s="256"/>
      <c r="Q42" s="257"/>
      <c r="R42" s="257"/>
      <c r="S42" s="308"/>
      <c r="T42" s="309"/>
      <c r="U42" s="310"/>
      <c r="V42" s="306"/>
      <c r="W42" s="289"/>
      <c r="X42" s="256"/>
      <c r="Y42" s="257"/>
      <c r="Z42" s="94"/>
      <c r="AA42" s="289"/>
      <c r="AB42" s="256"/>
      <c r="AC42" s="257"/>
      <c r="AD42" s="258"/>
      <c r="AE42" s="197">
        <v>36</v>
      </c>
      <c r="AF42" s="198" t="s">
        <v>111</v>
      </c>
      <c r="AG42" s="199">
        <v>2</v>
      </c>
      <c r="AH42" s="348" t="s">
        <v>3</v>
      </c>
      <c r="AI42" s="70"/>
    </row>
    <row r="43" spans="1:35" s="17" customFormat="1" ht="30" x14ac:dyDescent="0.25">
      <c r="A43" s="275"/>
      <c r="B43" s="276"/>
      <c r="C43" s="277"/>
      <c r="D43" s="255"/>
      <c r="E43" s="278"/>
      <c r="F43" s="289"/>
      <c r="G43" s="256"/>
      <c r="H43" s="257"/>
      <c r="I43" s="290"/>
      <c r="J43" s="294"/>
      <c r="K43" s="253"/>
      <c r="L43" s="254"/>
      <c r="M43" s="254"/>
      <c r="N43" s="255"/>
      <c r="O43" s="256"/>
      <c r="P43" s="256"/>
      <c r="Q43" s="257"/>
      <c r="R43" s="257"/>
      <c r="S43" s="310"/>
      <c r="T43" s="309"/>
      <c r="U43" s="310"/>
      <c r="V43" s="306"/>
      <c r="W43" s="289"/>
      <c r="X43" s="256"/>
      <c r="Y43" s="257"/>
      <c r="Z43" s="94"/>
      <c r="AA43" s="289"/>
      <c r="AB43" s="256"/>
      <c r="AC43" s="257"/>
      <c r="AD43" s="258"/>
      <c r="AE43" s="197">
        <v>37</v>
      </c>
      <c r="AF43" s="198" t="s">
        <v>123</v>
      </c>
      <c r="AG43" s="199">
        <v>5</v>
      </c>
      <c r="AH43" s="348" t="s">
        <v>3</v>
      </c>
      <c r="AI43" s="70"/>
    </row>
    <row r="44" spans="1:35" s="17" customFormat="1" ht="45" x14ac:dyDescent="0.25">
      <c r="A44" s="275"/>
      <c r="B44" s="276"/>
      <c r="C44" s="277"/>
      <c r="D44" s="255"/>
      <c r="E44" s="278"/>
      <c r="F44" s="289"/>
      <c r="G44" s="256"/>
      <c r="H44" s="257"/>
      <c r="I44" s="290"/>
      <c r="J44" s="294"/>
      <c r="K44" s="253"/>
      <c r="L44" s="254"/>
      <c r="M44" s="254"/>
      <c r="N44" s="255"/>
      <c r="O44" s="256"/>
      <c r="P44" s="256"/>
      <c r="Q44" s="257"/>
      <c r="R44" s="257"/>
      <c r="S44" s="310"/>
      <c r="T44" s="309"/>
      <c r="U44" s="310"/>
      <c r="V44" s="306"/>
      <c r="W44" s="289"/>
      <c r="X44" s="256"/>
      <c r="Y44" s="257"/>
      <c r="Z44" s="94"/>
      <c r="AA44" s="289"/>
      <c r="AB44" s="256"/>
      <c r="AC44" s="257"/>
      <c r="AD44" s="258"/>
      <c r="AE44" s="197">
        <v>38</v>
      </c>
      <c r="AF44" s="198" t="s">
        <v>220</v>
      </c>
      <c r="AG44" s="199">
        <v>8</v>
      </c>
      <c r="AH44" s="348" t="s">
        <v>3</v>
      </c>
      <c r="AI44" s="70"/>
    </row>
    <row r="45" spans="1:35" s="17" customFormat="1" ht="30" x14ac:dyDescent="0.25">
      <c r="A45" s="275"/>
      <c r="B45" s="276"/>
      <c r="C45" s="277"/>
      <c r="D45" s="255"/>
      <c r="E45" s="278"/>
      <c r="F45" s="289"/>
      <c r="G45" s="256"/>
      <c r="H45" s="257"/>
      <c r="I45" s="290"/>
      <c r="J45" s="294"/>
      <c r="K45" s="253"/>
      <c r="L45" s="254"/>
      <c r="M45" s="254"/>
      <c r="N45" s="255"/>
      <c r="O45" s="256"/>
      <c r="P45" s="256"/>
      <c r="Q45" s="257"/>
      <c r="R45" s="257"/>
      <c r="S45" s="310"/>
      <c r="T45" s="309"/>
      <c r="U45" s="310"/>
      <c r="V45" s="306"/>
      <c r="W45" s="289"/>
      <c r="X45" s="256"/>
      <c r="Y45" s="257"/>
      <c r="Z45" s="94"/>
      <c r="AA45" s="289"/>
      <c r="AB45" s="256"/>
      <c r="AC45" s="257"/>
      <c r="AD45" s="258"/>
      <c r="AE45" s="197">
        <v>39</v>
      </c>
      <c r="AF45" s="198" t="s">
        <v>118</v>
      </c>
      <c r="AG45" s="199">
        <v>2</v>
      </c>
      <c r="AH45" s="348" t="s">
        <v>3</v>
      </c>
      <c r="AI45" s="70"/>
    </row>
    <row r="46" spans="1:35" s="17" customFormat="1" ht="30" x14ac:dyDescent="0.25">
      <c r="A46" s="275"/>
      <c r="B46" s="276"/>
      <c r="C46" s="277"/>
      <c r="D46" s="255"/>
      <c r="E46" s="278"/>
      <c r="F46" s="289"/>
      <c r="G46" s="256"/>
      <c r="H46" s="257"/>
      <c r="I46" s="290"/>
      <c r="J46" s="294"/>
      <c r="K46" s="253"/>
      <c r="L46" s="254"/>
      <c r="M46" s="254"/>
      <c r="N46" s="255"/>
      <c r="O46" s="256"/>
      <c r="P46" s="256"/>
      <c r="Q46" s="257"/>
      <c r="R46" s="257"/>
      <c r="S46" s="310"/>
      <c r="T46" s="309"/>
      <c r="U46" s="310"/>
      <c r="V46" s="306"/>
      <c r="W46" s="289"/>
      <c r="X46" s="256"/>
      <c r="Y46" s="257"/>
      <c r="Z46" s="94"/>
      <c r="AA46" s="289"/>
      <c r="AB46" s="256"/>
      <c r="AC46" s="257"/>
      <c r="AD46" s="258"/>
      <c r="AE46" s="197">
        <v>40</v>
      </c>
      <c r="AF46" s="198" t="s">
        <v>116</v>
      </c>
      <c r="AG46" s="199">
        <v>2</v>
      </c>
      <c r="AH46" s="348" t="s">
        <v>3</v>
      </c>
      <c r="AI46" s="70"/>
    </row>
    <row r="47" spans="1:35" s="17" customFormat="1" ht="30" x14ac:dyDescent="0.25">
      <c r="A47" s="275"/>
      <c r="B47" s="276"/>
      <c r="C47" s="277"/>
      <c r="D47" s="255"/>
      <c r="E47" s="278"/>
      <c r="F47" s="289"/>
      <c r="G47" s="256"/>
      <c r="H47" s="257"/>
      <c r="I47" s="290"/>
      <c r="J47" s="294"/>
      <c r="K47" s="253"/>
      <c r="L47" s="254"/>
      <c r="M47" s="254"/>
      <c r="N47" s="255"/>
      <c r="O47" s="256"/>
      <c r="P47" s="256"/>
      <c r="Q47" s="257"/>
      <c r="R47" s="257"/>
      <c r="S47" s="310"/>
      <c r="T47" s="309"/>
      <c r="U47" s="310"/>
      <c r="V47" s="306"/>
      <c r="W47" s="289"/>
      <c r="X47" s="256"/>
      <c r="Y47" s="257"/>
      <c r="Z47" s="94"/>
      <c r="AA47" s="289"/>
      <c r="AB47" s="256"/>
      <c r="AC47" s="257"/>
      <c r="AD47" s="258"/>
      <c r="AE47" s="197">
        <v>41</v>
      </c>
      <c r="AF47" s="198" t="s">
        <v>95</v>
      </c>
      <c r="AG47" s="199">
        <v>4</v>
      </c>
      <c r="AH47" s="348" t="s">
        <v>3</v>
      </c>
      <c r="AI47" s="70"/>
    </row>
    <row r="48" spans="1:35" s="17" customFormat="1" ht="30" x14ac:dyDescent="0.25">
      <c r="A48" s="275"/>
      <c r="B48" s="276"/>
      <c r="C48" s="277"/>
      <c r="D48" s="255"/>
      <c r="E48" s="278"/>
      <c r="F48" s="289"/>
      <c r="G48" s="256"/>
      <c r="H48" s="257"/>
      <c r="I48" s="290"/>
      <c r="J48" s="294"/>
      <c r="K48" s="253"/>
      <c r="L48" s="254"/>
      <c r="M48" s="254"/>
      <c r="N48" s="255"/>
      <c r="O48" s="256"/>
      <c r="P48" s="256"/>
      <c r="Q48" s="257"/>
      <c r="R48" s="257"/>
      <c r="S48" s="310"/>
      <c r="T48" s="309"/>
      <c r="U48" s="310"/>
      <c r="V48" s="306"/>
      <c r="W48" s="289"/>
      <c r="X48" s="256"/>
      <c r="Y48" s="257"/>
      <c r="Z48" s="94"/>
      <c r="AA48" s="289"/>
      <c r="AB48" s="256"/>
      <c r="AC48" s="257"/>
      <c r="AD48" s="258"/>
      <c r="AE48" s="318">
        <v>42</v>
      </c>
      <c r="AF48" s="176" t="s">
        <v>221</v>
      </c>
      <c r="AG48" s="177">
        <v>10</v>
      </c>
      <c r="AH48" s="348" t="s">
        <v>3</v>
      </c>
      <c r="AI48" s="70"/>
    </row>
    <row r="49" spans="1:35" s="17" customFormat="1" x14ac:dyDescent="0.25">
      <c r="A49" s="275"/>
      <c r="B49" s="319"/>
      <c r="C49" s="320"/>
      <c r="D49" s="321"/>
      <c r="E49" s="322"/>
      <c r="F49" s="323"/>
      <c r="G49" s="324"/>
      <c r="H49" s="325"/>
      <c r="I49" s="326"/>
      <c r="J49" s="327"/>
      <c r="K49" s="327"/>
      <c r="L49" s="327"/>
      <c r="M49" s="327"/>
      <c r="N49" s="324"/>
      <c r="O49" s="327"/>
      <c r="P49" s="327"/>
      <c r="Q49" s="327"/>
      <c r="R49" s="327"/>
      <c r="S49" s="323"/>
      <c r="T49" s="324"/>
      <c r="U49" s="325"/>
      <c r="V49" s="326"/>
      <c r="W49" s="328"/>
      <c r="X49" s="327"/>
      <c r="Y49" s="327"/>
      <c r="Z49" s="329"/>
      <c r="AA49" s="327"/>
      <c r="AB49" s="327"/>
      <c r="AC49" s="327"/>
      <c r="AD49" s="329"/>
      <c r="AE49" s="70"/>
      <c r="AF49" s="70"/>
      <c r="AG49" s="70"/>
      <c r="AH49" s="94"/>
      <c r="AI49" s="70"/>
    </row>
    <row r="50" spans="1:35" s="4" customFormat="1" ht="48" thickBot="1" x14ac:dyDescent="0.3">
      <c r="A50" s="72"/>
      <c r="B50" s="240" t="s">
        <v>2</v>
      </c>
      <c r="C50" s="240"/>
      <c r="D50" s="8">
        <f>SUMIF(E7:E48,"Not Completed",D7:D48)</f>
        <v>209</v>
      </c>
      <c r="E50" s="9" t="str">
        <f>CONCATENATE(ROUND((COUNTIF(E7:E48,"Completed")/COUNTA(E7:E48))*100,0),"%"," ","Completed")</f>
        <v>0% Completed</v>
      </c>
      <c r="F50" s="242" t="s">
        <v>2</v>
      </c>
      <c r="G50" s="240"/>
      <c r="H50" s="8">
        <f>SUMIF(I7:I48,"Not Completed",H7:H48)</f>
        <v>206</v>
      </c>
      <c r="I50" s="9" t="str">
        <f>CONCATENATE(ROUND((COUNTIF(I7:I48,"Completed")/COUNTA(I7:I48))*100,0),"%"," ","Completed")</f>
        <v>0% Completed</v>
      </c>
      <c r="J50" s="240" t="s">
        <v>2</v>
      </c>
      <c r="K50" s="240"/>
      <c r="L50" s="8">
        <f>SUMIF(M7:M48,"Not Completed",L7:L48)</f>
        <v>212</v>
      </c>
      <c r="M50" s="9" t="str">
        <f>CONCATENATE(ROUND((COUNTIF(M7:M48,"Completed")/COUNTA(M7:M48))*100,0),"%"," ","Completed")</f>
        <v>0% Completed</v>
      </c>
      <c r="N50" s="242" t="s">
        <v>2</v>
      </c>
      <c r="O50" s="240"/>
      <c r="P50" s="106"/>
      <c r="Q50" s="8">
        <f>SUMIF(R7:R48,"Not Completed",Q7:Q48)</f>
        <v>173</v>
      </c>
      <c r="R50" s="9" t="str">
        <f>CONCATENATE(ROUND((COUNTIF(R7:R48,"Completed")/COUNTA(R7:R48))*100,0),"%"," ","Completed")</f>
        <v>0% Completed</v>
      </c>
      <c r="S50" s="241" t="s">
        <v>2</v>
      </c>
      <c r="T50" s="240"/>
      <c r="U50" s="8">
        <f>SUMIF(V7:V48,"Not Completed",U7:U48)</f>
        <v>209</v>
      </c>
      <c r="V50" s="9" t="str">
        <f>CONCATENATE(ROUND((COUNTIF(V7:V48,"Completed")/COUNTA(V7:V48))*100,0),"%"," ","Completed")</f>
        <v>0% Completed</v>
      </c>
      <c r="W50" s="242" t="s">
        <v>2</v>
      </c>
      <c r="X50" s="240"/>
      <c r="Y50" s="8">
        <f>SUMIF(Z7:Z48,"Not Completed",Y7:Y48)</f>
        <v>205</v>
      </c>
      <c r="Z50" s="9" t="str">
        <f>CONCATENATE(ROUND((COUNTIF(Z7:Z48,"Completed")/COUNTA(Z7:Z48))*100,0),"%"," ","Completed")</f>
        <v>0% Completed</v>
      </c>
      <c r="AA50" s="240" t="s">
        <v>2</v>
      </c>
      <c r="AB50" s="240"/>
      <c r="AC50" s="8">
        <f>SUMIF(AD7:AD48,"Not Completed",AC7:AC48)</f>
        <v>221</v>
      </c>
      <c r="AD50" s="9" t="str">
        <f>CONCATENATE(ROUND((COUNTIF(AD7:AD48,"Completed")/COUNTA(AD7:AD48))*100,0),"%"," ","Completed")</f>
        <v>0% Completed</v>
      </c>
      <c r="AE50" s="240" t="s">
        <v>2</v>
      </c>
      <c r="AF50" s="240"/>
      <c r="AG50" s="8">
        <f>SUMIF(AH7:AH48,"Not Completed",AG7:AG48)</f>
        <v>222</v>
      </c>
      <c r="AH50" s="9" t="str">
        <f>CONCATENATE(ROUND((COUNTIF(AH7:AH48,"Completed")/COUNTA(AH7:AH48))*100,0),"%"," ","Completed")</f>
        <v>0% Completed</v>
      </c>
      <c r="AI50" s="72"/>
    </row>
    <row r="51" spans="1:35" s="17" customFormat="1" ht="15.75" thickTop="1" x14ac:dyDescent="0.25">
      <c r="A51" s="70"/>
      <c r="B51" s="95"/>
      <c r="C51" s="72"/>
      <c r="D51" s="71"/>
      <c r="E51" s="71"/>
      <c r="F51" s="72"/>
      <c r="G51" s="72"/>
      <c r="H51" s="71"/>
      <c r="I51" s="71"/>
      <c r="J51" s="72"/>
      <c r="K51" s="71"/>
      <c r="L51" s="70"/>
      <c r="M51" s="70"/>
      <c r="N51" s="72"/>
      <c r="O51" s="70"/>
      <c r="P51" s="70"/>
      <c r="Q51" s="70"/>
      <c r="R51" s="70"/>
      <c r="S51" s="70"/>
      <c r="T51" s="70"/>
      <c r="U51" s="70"/>
      <c r="V51" s="71"/>
      <c r="W51" s="70"/>
      <c r="X51" s="70"/>
      <c r="Y51" s="70"/>
      <c r="Z51" s="70"/>
      <c r="AA51" s="70"/>
      <c r="AB51" s="70"/>
      <c r="AC51" s="70"/>
      <c r="AD51" s="70"/>
      <c r="AE51" s="70"/>
      <c r="AF51" s="70"/>
      <c r="AG51" s="70"/>
      <c r="AH51" s="70"/>
      <c r="AI51" s="70"/>
    </row>
    <row r="52" spans="1:35" s="17" customFormat="1" x14ac:dyDescent="0.25">
      <c r="A52" s="70"/>
      <c r="B52" s="95"/>
      <c r="C52" s="72"/>
      <c r="D52" s="71"/>
      <c r="E52" s="71"/>
      <c r="F52" s="72"/>
      <c r="G52" s="72"/>
      <c r="H52" s="71"/>
      <c r="I52" s="71"/>
      <c r="J52" s="72"/>
      <c r="K52" s="71"/>
      <c r="L52" s="70"/>
      <c r="M52" s="70"/>
      <c r="N52" s="72"/>
      <c r="O52" s="70"/>
      <c r="P52" s="70"/>
      <c r="Q52" s="70"/>
      <c r="R52" s="70"/>
      <c r="S52" s="70"/>
      <c r="T52" s="70"/>
      <c r="U52" s="70"/>
      <c r="V52" s="71"/>
      <c r="W52" s="70"/>
      <c r="X52" s="70"/>
      <c r="Y52" s="70"/>
      <c r="Z52" s="70"/>
      <c r="AA52" s="70"/>
      <c r="AB52" s="70"/>
      <c r="AC52" s="70"/>
      <c r="AD52" s="70"/>
      <c r="AE52" s="70"/>
      <c r="AF52" s="70"/>
      <c r="AG52" s="70"/>
      <c r="AH52" s="70"/>
      <c r="AI52" s="70"/>
    </row>
    <row r="53" spans="1:35" s="17" customFormat="1" ht="30" x14ac:dyDescent="0.25">
      <c r="A53" s="70"/>
      <c r="B53" s="95"/>
      <c r="C53" s="72"/>
      <c r="D53" s="96">
        <f>SUMIF(E7:E22,"Not Completed",D7:D22)</f>
        <v>206</v>
      </c>
      <c r="E53" s="96" t="str">
        <f>CONCATENATE(ROUND((COUNTIF(E7:E22,"Completed")/COUNTA(E7:E22))*100,0),"%"," ","Completed")</f>
        <v>0% Completed</v>
      </c>
      <c r="F53" s="72"/>
      <c r="G53" s="72"/>
      <c r="H53" s="71"/>
      <c r="I53" s="71"/>
      <c r="J53" s="72"/>
      <c r="K53" s="71"/>
      <c r="L53" s="70"/>
      <c r="M53" s="70"/>
      <c r="N53" s="72"/>
      <c r="O53" s="70"/>
      <c r="P53" s="70"/>
      <c r="Q53" s="70"/>
      <c r="R53" s="70"/>
      <c r="S53" s="70"/>
      <c r="T53" s="70"/>
      <c r="U53" s="70"/>
      <c r="V53" s="71"/>
      <c r="W53" s="70"/>
      <c r="X53" s="70"/>
      <c r="Y53" s="70"/>
      <c r="Z53" s="70"/>
      <c r="AA53" s="70"/>
      <c r="AB53" s="70"/>
      <c r="AC53" s="70"/>
      <c r="AD53" s="70"/>
      <c r="AE53" s="70"/>
      <c r="AF53" s="70"/>
      <c r="AG53" s="70"/>
      <c r="AH53" s="70"/>
      <c r="AI53" s="70"/>
    </row>
    <row r="54" spans="1:35" s="17" customFormat="1" x14ac:dyDescent="0.25">
      <c r="A54" s="70"/>
      <c r="B54" s="95"/>
      <c r="C54" s="72"/>
      <c r="D54" s="96"/>
      <c r="E54" s="96"/>
      <c r="F54" s="72"/>
      <c r="G54" s="72"/>
      <c r="H54" s="71"/>
      <c r="I54" s="71"/>
      <c r="J54" s="72"/>
      <c r="K54" s="71"/>
      <c r="L54" s="70"/>
      <c r="M54" s="70"/>
      <c r="N54" s="72"/>
      <c r="O54" s="70"/>
      <c r="P54" s="70"/>
      <c r="Q54" s="70"/>
      <c r="R54" s="70"/>
      <c r="S54" s="70"/>
      <c r="T54" s="70"/>
      <c r="U54" s="70"/>
      <c r="V54" s="71"/>
      <c r="W54" s="70"/>
      <c r="X54" s="70"/>
      <c r="Y54" s="70"/>
      <c r="Z54" s="70"/>
      <c r="AA54" s="70"/>
      <c r="AB54" s="70"/>
      <c r="AC54" s="70"/>
      <c r="AD54" s="70"/>
      <c r="AE54" s="70"/>
      <c r="AF54" s="70"/>
      <c r="AG54" s="70"/>
      <c r="AH54" s="70"/>
      <c r="AI54" s="70"/>
    </row>
    <row r="55" spans="1:35" s="17" customFormat="1" ht="30" x14ac:dyDescent="0.25">
      <c r="A55" s="70"/>
      <c r="B55" s="95"/>
      <c r="C55" s="72"/>
      <c r="D55" s="96">
        <f>SUMIF(E23:E49,"Not Completed",D23:D49)</f>
        <v>3</v>
      </c>
      <c r="E55" s="96" t="str">
        <f>CONCATENATE(ROUND((COUNTIF(E7:E49,"Completed")/COUNTA(E7:E49))*100,0),"%"," ","Completed")</f>
        <v>0% Completed</v>
      </c>
      <c r="F55" s="72"/>
      <c r="G55" s="72"/>
      <c r="H55" s="71"/>
      <c r="I55" s="71"/>
      <c r="J55" s="72"/>
      <c r="K55" s="71"/>
      <c r="L55" s="70"/>
      <c r="M55" s="70"/>
      <c r="N55" s="72"/>
      <c r="O55" s="70"/>
      <c r="P55" s="70"/>
      <c r="Q55" s="70"/>
      <c r="R55" s="70"/>
      <c r="S55" s="70"/>
      <c r="T55" s="70"/>
      <c r="U55" s="70"/>
      <c r="V55" s="71"/>
      <c r="W55" s="70"/>
      <c r="X55" s="70"/>
      <c r="Y55" s="70"/>
      <c r="Z55" s="70"/>
      <c r="AA55" s="70"/>
      <c r="AB55" s="70"/>
      <c r="AC55" s="70"/>
      <c r="AD55" s="70"/>
      <c r="AE55" s="70"/>
      <c r="AF55" s="70"/>
      <c r="AG55" s="70"/>
      <c r="AH55" s="70"/>
      <c r="AI55" s="70"/>
    </row>
    <row r="56" spans="1:35" s="17" customFormat="1" x14ac:dyDescent="0.25">
      <c r="A56" s="70"/>
      <c r="B56" s="95"/>
      <c r="C56" s="72"/>
      <c r="D56" s="96"/>
      <c r="E56" s="96"/>
      <c r="F56" s="72"/>
      <c r="G56" s="72"/>
      <c r="H56" s="71"/>
      <c r="I56" s="71"/>
      <c r="J56" s="72"/>
      <c r="K56" s="71"/>
      <c r="L56" s="70"/>
      <c r="M56" s="70"/>
      <c r="N56" s="72"/>
      <c r="O56" s="70"/>
      <c r="P56" s="70"/>
      <c r="Q56" s="70"/>
      <c r="R56" s="70"/>
      <c r="S56" s="70"/>
      <c r="T56" s="70"/>
      <c r="U56" s="70"/>
      <c r="V56" s="71"/>
      <c r="W56" s="70"/>
      <c r="X56" s="70"/>
      <c r="Y56" s="70"/>
      <c r="Z56" s="70"/>
      <c r="AA56" s="70"/>
      <c r="AB56" s="70"/>
      <c r="AC56" s="70"/>
      <c r="AD56" s="70"/>
      <c r="AE56" s="70"/>
      <c r="AF56" s="70"/>
      <c r="AG56" s="70"/>
      <c r="AH56" s="70"/>
      <c r="AI56" s="70"/>
    </row>
    <row r="57" spans="1:35" s="17" customFormat="1" x14ac:dyDescent="0.25">
      <c r="B57" s="18"/>
      <c r="C57" s="19"/>
      <c r="D57" s="20"/>
      <c r="E57" s="20"/>
      <c r="F57" s="19"/>
      <c r="G57" s="19"/>
      <c r="H57" s="20"/>
      <c r="I57" s="20"/>
      <c r="J57" s="19"/>
      <c r="K57" s="20"/>
      <c r="N57" s="19"/>
      <c r="V57" s="20"/>
    </row>
    <row r="58" spans="1:35" s="17" customFormat="1" x14ac:dyDescent="0.25">
      <c r="B58" s="18"/>
      <c r="C58" s="19"/>
      <c r="D58" s="20"/>
      <c r="E58" s="20"/>
      <c r="F58" s="19"/>
      <c r="G58" s="19"/>
      <c r="H58" s="20"/>
      <c r="I58" s="20"/>
      <c r="J58" s="19"/>
      <c r="K58" s="20"/>
      <c r="N58" s="19"/>
      <c r="V58" s="20"/>
    </row>
    <row r="59" spans="1:35" s="17" customFormat="1" x14ac:dyDescent="0.25">
      <c r="B59" s="18"/>
      <c r="C59" s="19"/>
      <c r="D59" s="20"/>
      <c r="E59" s="20"/>
      <c r="F59" s="19"/>
      <c r="G59" s="19"/>
      <c r="H59" s="20"/>
      <c r="I59" s="20"/>
      <c r="J59" s="19"/>
      <c r="K59" s="20"/>
      <c r="N59" s="19"/>
      <c r="V59" s="20"/>
    </row>
    <row r="60" spans="1:35" s="17" customFormat="1" x14ac:dyDescent="0.25">
      <c r="B60" s="18"/>
      <c r="C60" s="19"/>
      <c r="D60" s="20"/>
      <c r="E60" s="20"/>
      <c r="F60" s="19"/>
      <c r="G60" s="19"/>
      <c r="H60" s="20"/>
      <c r="I60" s="20"/>
      <c r="J60" s="19"/>
      <c r="K60" s="20"/>
      <c r="N60" s="19"/>
      <c r="V60" s="20"/>
    </row>
    <row r="61" spans="1:35" s="17" customFormat="1" x14ac:dyDescent="0.25">
      <c r="B61" s="18"/>
      <c r="C61" s="19"/>
      <c r="D61" s="20"/>
      <c r="E61" s="20"/>
      <c r="F61" s="19"/>
      <c r="G61" s="19"/>
      <c r="H61" s="20"/>
      <c r="I61" s="20"/>
      <c r="J61" s="19"/>
      <c r="K61" s="20"/>
      <c r="N61" s="19"/>
      <c r="V61" s="20"/>
    </row>
    <row r="62" spans="1:35" s="17" customFormat="1" x14ac:dyDescent="0.25">
      <c r="B62" s="18"/>
      <c r="C62" s="19"/>
      <c r="D62" s="20"/>
      <c r="E62" s="20"/>
      <c r="F62" s="19"/>
      <c r="G62" s="19"/>
      <c r="H62" s="20"/>
      <c r="I62" s="20"/>
      <c r="J62" s="19"/>
      <c r="K62" s="20"/>
      <c r="N62" s="19"/>
      <c r="V62" s="20"/>
    </row>
    <row r="63" spans="1:35" s="17" customFormat="1" x14ac:dyDescent="0.25">
      <c r="B63" s="18"/>
      <c r="C63" s="19"/>
      <c r="D63" s="20"/>
      <c r="E63" s="20"/>
      <c r="F63" s="19"/>
      <c r="G63" s="19"/>
      <c r="H63" s="20"/>
      <c r="I63" s="20"/>
      <c r="J63" s="19"/>
      <c r="K63" s="20"/>
      <c r="N63" s="19"/>
      <c r="V63" s="20"/>
    </row>
    <row r="64" spans="1:35" s="17" customFormat="1" x14ac:dyDescent="0.25">
      <c r="B64" s="18"/>
      <c r="C64" s="19"/>
      <c r="D64" s="20"/>
      <c r="E64" s="20"/>
      <c r="F64" s="19"/>
      <c r="G64" s="19"/>
      <c r="H64" s="20"/>
      <c r="I64" s="20"/>
      <c r="J64" s="19"/>
      <c r="K64" s="20"/>
      <c r="N64" s="19"/>
      <c r="V64" s="20"/>
    </row>
    <row r="65" spans="2:22" s="17" customFormat="1" x14ac:dyDescent="0.25">
      <c r="B65" s="18"/>
      <c r="C65" s="19"/>
      <c r="D65" s="20"/>
      <c r="E65" s="20"/>
      <c r="F65" s="19"/>
      <c r="G65" s="19"/>
      <c r="H65" s="20"/>
      <c r="I65" s="20"/>
      <c r="J65" s="19"/>
      <c r="K65" s="20"/>
      <c r="N65" s="19"/>
      <c r="V65" s="20"/>
    </row>
    <row r="66" spans="2:22" s="17" customFormat="1" x14ac:dyDescent="0.25">
      <c r="B66" s="18"/>
      <c r="C66" s="19"/>
      <c r="D66" s="20"/>
      <c r="E66" s="20"/>
      <c r="F66" s="19"/>
      <c r="G66" s="19"/>
      <c r="H66" s="20"/>
      <c r="I66" s="20"/>
      <c r="J66" s="19"/>
      <c r="K66" s="20"/>
      <c r="N66" s="19"/>
      <c r="V66" s="20"/>
    </row>
    <row r="67" spans="2:22" s="17" customFormat="1" x14ac:dyDescent="0.25">
      <c r="B67" s="18"/>
      <c r="C67" s="19"/>
      <c r="D67" s="20"/>
      <c r="E67" s="20"/>
      <c r="F67" s="19"/>
      <c r="G67" s="19"/>
      <c r="H67" s="20"/>
      <c r="I67" s="20"/>
      <c r="J67" s="19"/>
      <c r="K67" s="20"/>
      <c r="N67" s="19"/>
      <c r="V67" s="20"/>
    </row>
    <row r="68" spans="2:22" s="17" customFormat="1" x14ac:dyDescent="0.25">
      <c r="B68" s="18"/>
      <c r="C68" s="19"/>
      <c r="D68" s="20"/>
      <c r="E68" s="20"/>
      <c r="F68" s="19"/>
      <c r="G68" s="19"/>
      <c r="H68" s="20"/>
      <c r="I68" s="20"/>
      <c r="J68" s="19"/>
      <c r="K68" s="20"/>
      <c r="N68" s="19"/>
      <c r="V68" s="20"/>
    </row>
    <row r="69" spans="2:22" s="17" customFormat="1" x14ac:dyDescent="0.25">
      <c r="B69" s="18"/>
      <c r="C69" s="19"/>
      <c r="D69" s="20"/>
      <c r="E69" s="20"/>
      <c r="F69" s="19"/>
      <c r="G69" s="19"/>
      <c r="H69" s="20"/>
      <c r="I69" s="20"/>
      <c r="J69" s="19"/>
      <c r="K69" s="20"/>
      <c r="N69" s="19"/>
      <c r="V69" s="20"/>
    </row>
    <row r="70" spans="2:22" s="17" customFormat="1" x14ac:dyDescent="0.25">
      <c r="B70" s="18"/>
      <c r="C70" s="19"/>
      <c r="D70" s="20"/>
      <c r="E70" s="20"/>
      <c r="F70" s="19"/>
      <c r="G70" s="19"/>
      <c r="H70" s="20"/>
      <c r="I70" s="20"/>
      <c r="J70" s="19"/>
      <c r="K70" s="20"/>
      <c r="N70" s="19"/>
      <c r="V70" s="20"/>
    </row>
    <row r="71" spans="2:22" s="17" customFormat="1" x14ac:dyDescent="0.25">
      <c r="B71" s="18"/>
      <c r="C71" s="19"/>
      <c r="D71" s="20"/>
      <c r="E71" s="20"/>
      <c r="F71" s="19"/>
      <c r="G71" s="19"/>
      <c r="H71" s="20"/>
      <c r="I71" s="20"/>
      <c r="J71" s="19"/>
      <c r="K71" s="20"/>
      <c r="N71" s="19"/>
      <c r="V71" s="20"/>
    </row>
    <row r="72" spans="2:22" s="17" customFormat="1" x14ac:dyDescent="0.25">
      <c r="B72" s="18"/>
      <c r="C72" s="19"/>
      <c r="D72" s="20"/>
      <c r="E72" s="20"/>
      <c r="F72" s="19"/>
      <c r="G72" s="19"/>
      <c r="H72" s="20"/>
      <c r="I72" s="20"/>
      <c r="J72" s="19"/>
      <c r="K72" s="20"/>
      <c r="N72" s="19"/>
      <c r="V72" s="20"/>
    </row>
    <row r="73" spans="2:22" s="17" customFormat="1" x14ac:dyDescent="0.25">
      <c r="B73" s="18"/>
      <c r="C73" s="19"/>
      <c r="D73" s="20"/>
      <c r="E73" s="20"/>
      <c r="F73" s="19"/>
      <c r="G73" s="19"/>
      <c r="H73" s="20"/>
      <c r="I73" s="20"/>
      <c r="J73" s="19"/>
      <c r="K73" s="20"/>
      <c r="N73" s="19"/>
      <c r="V73" s="20"/>
    </row>
    <row r="74" spans="2:22" s="17" customFormat="1" x14ac:dyDescent="0.25">
      <c r="B74" s="18"/>
      <c r="C74" s="19"/>
      <c r="D74" s="20"/>
      <c r="E74" s="20"/>
      <c r="F74" s="19"/>
      <c r="G74" s="19"/>
      <c r="H74" s="20"/>
      <c r="I74" s="20"/>
      <c r="J74" s="19"/>
      <c r="K74" s="20"/>
      <c r="N74" s="19"/>
      <c r="V74" s="20"/>
    </row>
    <row r="75" spans="2:22" s="17" customFormat="1" x14ac:dyDescent="0.25">
      <c r="B75" s="18"/>
      <c r="C75" s="19"/>
      <c r="D75" s="20"/>
      <c r="E75" s="20"/>
      <c r="F75" s="19"/>
      <c r="G75" s="19"/>
      <c r="H75" s="20"/>
      <c r="I75" s="20"/>
      <c r="J75" s="19"/>
      <c r="K75" s="20"/>
      <c r="N75" s="19"/>
      <c r="V75" s="20"/>
    </row>
    <row r="76" spans="2:22" s="17" customFormat="1" x14ac:dyDescent="0.25">
      <c r="B76" s="18"/>
      <c r="C76" s="19"/>
      <c r="D76" s="20"/>
      <c r="E76" s="20"/>
      <c r="F76" s="19"/>
      <c r="G76" s="19"/>
      <c r="H76" s="20"/>
      <c r="I76" s="20"/>
      <c r="J76" s="19"/>
      <c r="K76" s="20"/>
      <c r="N76" s="19"/>
      <c r="V76" s="20"/>
    </row>
  </sheetData>
  <sheetProtection password="828D" sheet="1" objects="1" scenarios="1" selectLockedCells="1"/>
  <dataConsolidate/>
  <mergeCells count="20">
    <mergeCell ref="M4:N4"/>
    <mergeCell ref="M5:N5"/>
    <mergeCell ref="AH4:AI4"/>
    <mergeCell ref="AH5:AI5"/>
    <mergeCell ref="AG3:AH3"/>
    <mergeCell ref="B2:L2"/>
    <mergeCell ref="B50:C50"/>
    <mergeCell ref="S50:T50"/>
    <mergeCell ref="F50:G50"/>
    <mergeCell ref="F5:H5"/>
    <mergeCell ref="L3:M3"/>
    <mergeCell ref="N2:Z2"/>
    <mergeCell ref="S3:V3"/>
    <mergeCell ref="S5:V5"/>
    <mergeCell ref="AA50:AB50"/>
    <mergeCell ref="AE50:AF50"/>
    <mergeCell ref="J50:K50"/>
    <mergeCell ref="N50:O50"/>
    <mergeCell ref="W50:X50"/>
    <mergeCell ref="O6:P6"/>
  </mergeCells>
  <dataValidations count="5">
    <dataValidation allowBlank="1" showInputMessage="1" showErrorMessage="1" prompt="Go to &quot;Details &amp; Report&quot; Sheet for necessary change." sqref="AF3:AG3 AH1 M1 Z1 K3:L3 AD1"/>
    <dataValidation allowBlank="1" showInputMessage="1" showErrorMessage="1" prompt="Write Author Name." sqref="J6 W6 F6 N6 S6 B6 AE6 AA6"/>
    <dataValidation type="list" allowBlank="1" showInputMessage="1" showErrorMessage="1" errorTitle="Select from Drop Down List." error="Enter Text as &quot;Completed&quot; or &quot;Not Completed&quot;. Don't Left Blank." sqref="AH7:AH48 AD7:AD48 Z7:Z48 M7:M48 R7:R48">
      <formula1>"Completed, Not Completed"</formula1>
    </dataValidation>
    <dataValidation type="list" allowBlank="1" showInputMessage="1" showErrorMessage="1" errorTitle="Select from Drop Down List." error="Enter Test only as &quot;Completed&quot; or Not Completed. Don't Left Blank." sqref="P11 O12">
      <formula1>"Completed, Not Completed"</formula1>
    </dataValidation>
    <dataValidation type="list" allowBlank="1" showInputMessage="1" showErrorMessage="1" errorTitle="Select from Drop Down List." error="Enter Text as &quot;Completed&quot; or Not Completed. Don't Left Blank." sqref="I7:I49 V7:V49 E7:E49">
      <formula1>"Completed, Not Completed"</formula1>
    </dataValidation>
  </dataValidations>
  <printOptions horizontalCentered="1" verticalCentered="1"/>
  <pageMargins left="0.196850393700787" right="0.15748031496063" top="0.15748031496063" bottom="0.15748031496063" header="0.196850393700787" footer="0.15748031496063"/>
  <pageSetup scale="75" orientation="landscape" verticalDpi="300" r:id="rId1"/>
  <colBreaks count="1" manualBreakCount="1">
    <brk id="13" max="34" man="1"/>
  </colBreaks>
  <ignoredErrors>
    <ignoredError sqref="D53:E55"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N38"/>
  <sheetViews>
    <sheetView workbookViewId="0">
      <selection activeCell="C5" sqref="C5"/>
    </sheetView>
  </sheetViews>
  <sheetFormatPr defaultColWidth="0" defaultRowHeight="15" zeroHeight="1" x14ac:dyDescent="0.25"/>
  <cols>
    <col min="1" max="1" width="9.140625" style="22" customWidth="1"/>
    <col min="2" max="2" width="9.7109375" style="22" customWidth="1"/>
    <col min="3" max="3" width="10.5703125" style="22" customWidth="1"/>
    <col min="4" max="4" width="5.140625" style="22" customWidth="1"/>
    <col min="5" max="5" width="10.7109375" style="22" customWidth="1"/>
    <col min="6" max="6" width="29.7109375" style="22" customWidth="1"/>
    <col min="7" max="7" width="13.28515625" style="23" customWidth="1"/>
    <col min="8" max="8" width="16.42578125" style="23" customWidth="1"/>
    <col min="9" max="9" width="10.42578125" style="22" customWidth="1"/>
    <col min="10" max="10" width="9.140625" style="22" customWidth="1"/>
    <col min="11" max="14" width="9.140625" style="22" hidden="1" customWidth="1"/>
    <col min="15" max="16384" width="9.140625" style="22" hidden="1"/>
  </cols>
  <sheetData>
    <row r="1" spans="1:14" ht="15.75" thickBot="1" x14ac:dyDescent="0.3"/>
    <row r="2" spans="1:14" ht="36.75" customHeight="1" thickTop="1" x14ac:dyDescent="0.25">
      <c r="B2" s="349" t="str">
        <f>"Time Table with effect from: "&amp;TEXT('Details &amp; Report'!H7, "dd-mmmm-yyyy")</f>
        <v>Time Table with effect from: 20-June-2015</v>
      </c>
      <c r="C2" s="350"/>
      <c r="D2" s="350"/>
      <c r="E2" s="350"/>
      <c r="F2" s="350"/>
      <c r="G2" s="350"/>
      <c r="H2" s="350"/>
      <c r="I2" s="351"/>
    </row>
    <row r="3" spans="1:14" ht="18.75" customHeight="1" x14ac:dyDescent="0.25">
      <c r="B3" s="24"/>
      <c r="C3" s="25"/>
      <c r="D3" s="25"/>
      <c r="E3" s="25"/>
      <c r="F3" s="25"/>
      <c r="G3" s="26"/>
      <c r="H3" s="26"/>
      <c r="I3" s="352"/>
    </row>
    <row r="4" spans="1:14" s="27" customFormat="1" ht="32.25" thickBot="1" x14ac:dyDescent="0.3">
      <c r="B4" s="98" t="s">
        <v>18</v>
      </c>
      <c r="C4" s="246" t="s">
        <v>6</v>
      </c>
      <c r="D4" s="247"/>
      <c r="E4" s="248"/>
      <c r="F4" s="99" t="s">
        <v>7</v>
      </c>
      <c r="G4" s="100" t="s">
        <v>12</v>
      </c>
      <c r="H4" s="99" t="s">
        <v>13</v>
      </c>
      <c r="I4" s="101" t="s">
        <v>14</v>
      </c>
    </row>
    <row r="5" spans="1:14" s="28" customFormat="1" ht="26.25" customHeight="1" x14ac:dyDescent="0.25">
      <c r="A5" s="22"/>
      <c r="B5" s="353"/>
      <c r="C5" s="116">
        <v>0.25</v>
      </c>
      <c r="D5" s="354" t="s">
        <v>8</v>
      </c>
      <c r="E5" s="117">
        <v>0.26041666666666669</v>
      </c>
      <c r="F5" s="118" t="s">
        <v>15</v>
      </c>
      <c r="G5" s="121"/>
      <c r="H5" s="122"/>
      <c r="I5" s="249" t="s">
        <v>16</v>
      </c>
      <c r="J5" s="22"/>
      <c r="K5" s="22"/>
      <c r="L5" s="22"/>
      <c r="M5" s="22"/>
      <c r="N5" s="22"/>
    </row>
    <row r="6" spans="1:14" s="28" customFormat="1" ht="26.25" customHeight="1" x14ac:dyDescent="0.25">
      <c r="A6" s="22"/>
      <c r="B6" s="353"/>
      <c r="C6" s="116">
        <f>E5</f>
        <v>0.26041666666666669</v>
      </c>
      <c r="D6" s="354" t="s">
        <v>8</v>
      </c>
      <c r="E6" s="117">
        <v>0.27083333333333331</v>
      </c>
      <c r="F6" s="119" t="s">
        <v>132</v>
      </c>
      <c r="G6" s="121"/>
      <c r="H6" s="122"/>
      <c r="I6" s="250"/>
      <c r="J6" s="22"/>
      <c r="K6" s="22"/>
      <c r="L6" s="22"/>
      <c r="M6" s="22"/>
      <c r="N6" s="22"/>
    </row>
    <row r="7" spans="1:14" s="28" customFormat="1" ht="26.25" customHeight="1" x14ac:dyDescent="0.25">
      <c r="A7" s="22"/>
      <c r="B7" s="355">
        <v>3</v>
      </c>
      <c r="C7" s="116">
        <f>E6</f>
        <v>0.27083333333333331</v>
      </c>
      <c r="D7" s="354" t="s">
        <v>8</v>
      </c>
      <c r="E7" s="117">
        <v>0.39583333333333331</v>
      </c>
      <c r="F7" s="120" t="s">
        <v>9</v>
      </c>
      <c r="G7" s="121" t="s">
        <v>133</v>
      </c>
      <c r="H7" s="122" t="s">
        <v>126</v>
      </c>
      <c r="I7" s="250"/>
      <c r="J7" s="22"/>
      <c r="K7" s="22"/>
      <c r="L7" s="22"/>
      <c r="M7" s="22"/>
      <c r="N7" s="22"/>
    </row>
    <row r="8" spans="1:14" s="28" customFormat="1" ht="26.25" customHeight="1" x14ac:dyDescent="0.25">
      <c r="A8" s="22"/>
      <c r="B8" s="355"/>
      <c r="C8" s="116">
        <f t="shared" ref="C8:C15" si="0">E7</f>
        <v>0.39583333333333331</v>
      </c>
      <c r="D8" s="354" t="s">
        <v>8</v>
      </c>
      <c r="E8" s="117">
        <v>0.41666666666666669</v>
      </c>
      <c r="F8" s="119" t="s">
        <v>10</v>
      </c>
      <c r="G8" s="121"/>
      <c r="H8" s="122"/>
      <c r="I8" s="250"/>
      <c r="J8" s="22"/>
      <c r="K8" s="22"/>
      <c r="L8" s="22"/>
      <c r="M8" s="22"/>
      <c r="N8" s="22"/>
    </row>
    <row r="9" spans="1:14" s="28" customFormat="1" ht="26.25" customHeight="1" x14ac:dyDescent="0.25">
      <c r="A9" s="22"/>
      <c r="B9" s="355">
        <v>3</v>
      </c>
      <c r="C9" s="116">
        <f t="shared" si="0"/>
        <v>0.41666666666666669</v>
      </c>
      <c r="D9" s="354" t="s">
        <v>8</v>
      </c>
      <c r="E9" s="117">
        <v>0.54166666666666663</v>
      </c>
      <c r="F9" s="120" t="s">
        <v>9</v>
      </c>
      <c r="G9" s="121" t="s">
        <v>225</v>
      </c>
      <c r="H9" s="122" t="s">
        <v>134</v>
      </c>
      <c r="I9" s="250"/>
      <c r="J9" s="22"/>
      <c r="K9" s="22"/>
      <c r="L9" s="22"/>
      <c r="M9" s="22"/>
      <c r="N9" s="22"/>
    </row>
    <row r="10" spans="1:14" s="28" customFormat="1" ht="26.25" customHeight="1" x14ac:dyDescent="0.25">
      <c r="A10" s="22"/>
      <c r="B10" s="355"/>
      <c r="C10" s="116">
        <f t="shared" si="0"/>
        <v>0.54166666666666663</v>
      </c>
      <c r="D10" s="354" t="s">
        <v>8</v>
      </c>
      <c r="E10" s="117">
        <v>0.5625</v>
      </c>
      <c r="F10" s="119" t="s">
        <v>11</v>
      </c>
      <c r="G10" s="121"/>
      <c r="H10" s="122"/>
      <c r="I10" s="250"/>
      <c r="J10" s="22"/>
      <c r="K10" s="22"/>
      <c r="L10" s="22"/>
      <c r="M10" s="22"/>
      <c r="N10" s="22"/>
    </row>
    <row r="11" spans="1:14" s="28" customFormat="1" ht="30" customHeight="1" x14ac:dyDescent="0.25">
      <c r="A11" s="22"/>
      <c r="B11" s="355">
        <v>3</v>
      </c>
      <c r="C11" s="116">
        <f t="shared" si="0"/>
        <v>0.5625</v>
      </c>
      <c r="D11" s="354" t="s">
        <v>8</v>
      </c>
      <c r="E11" s="117">
        <v>0.6875</v>
      </c>
      <c r="F11" s="120" t="s">
        <v>9</v>
      </c>
      <c r="G11" s="121" t="s">
        <v>225</v>
      </c>
      <c r="H11" s="123" t="s">
        <v>125</v>
      </c>
      <c r="I11" s="250"/>
      <c r="J11" s="22"/>
      <c r="K11" s="22"/>
      <c r="L11" s="22"/>
      <c r="M11" s="22"/>
      <c r="N11" s="22"/>
    </row>
    <row r="12" spans="1:14" s="28" customFormat="1" ht="26.25" customHeight="1" x14ac:dyDescent="0.25">
      <c r="A12" s="22"/>
      <c r="B12" s="355"/>
      <c r="C12" s="116">
        <f t="shared" si="0"/>
        <v>0.6875</v>
      </c>
      <c r="D12" s="354" t="s">
        <v>8</v>
      </c>
      <c r="E12" s="117">
        <v>0.70833333333333337</v>
      </c>
      <c r="F12" s="119" t="s">
        <v>11</v>
      </c>
      <c r="G12" s="121"/>
      <c r="H12" s="122"/>
      <c r="I12" s="250"/>
      <c r="J12" s="22"/>
      <c r="K12" s="22"/>
      <c r="L12" s="22"/>
      <c r="M12" s="22"/>
      <c r="N12" s="22"/>
    </row>
    <row r="13" spans="1:14" s="28" customFormat="1" ht="26.25" customHeight="1" x14ac:dyDescent="0.25">
      <c r="A13" s="22"/>
      <c r="B13" s="355">
        <v>4</v>
      </c>
      <c r="C13" s="116">
        <f t="shared" si="0"/>
        <v>0.70833333333333337</v>
      </c>
      <c r="D13" s="354" t="s">
        <v>8</v>
      </c>
      <c r="E13" s="117">
        <v>0.875</v>
      </c>
      <c r="F13" s="120" t="s">
        <v>9</v>
      </c>
      <c r="G13" s="121" t="s">
        <v>226</v>
      </c>
      <c r="H13" s="122" t="s">
        <v>226</v>
      </c>
      <c r="I13" s="250"/>
      <c r="J13" s="22"/>
      <c r="K13" s="22"/>
      <c r="L13" s="22"/>
      <c r="M13" s="22"/>
      <c r="N13" s="22"/>
    </row>
    <row r="14" spans="1:14" s="28" customFormat="1" ht="26.25" customHeight="1" x14ac:dyDescent="0.25">
      <c r="A14" s="22"/>
      <c r="B14" s="355"/>
      <c r="C14" s="116">
        <f t="shared" si="0"/>
        <v>0.875</v>
      </c>
      <c r="D14" s="354" t="s">
        <v>8</v>
      </c>
      <c r="E14" s="117">
        <v>0.91666666666666663</v>
      </c>
      <c r="F14" s="119" t="s">
        <v>26</v>
      </c>
      <c r="G14" s="121"/>
      <c r="H14" s="122"/>
      <c r="I14" s="250"/>
      <c r="J14" s="22"/>
      <c r="K14" s="22"/>
      <c r="L14" s="22"/>
      <c r="M14" s="22"/>
      <c r="N14" s="22"/>
    </row>
    <row r="15" spans="1:14" s="28" customFormat="1" ht="29.25" customHeight="1" x14ac:dyDescent="0.25">
      <c r="A15" s="22"/>
      <c r="B15" s="355"/>
      <c r="C15" s="116">
        <f t="shared" si="0"/>
        <v>0.91666666666666663</v>
      </c>
      <c r="D15" s="354" t="s">
        <v>8</v>
      </c>
      <c r="E15" s="117">
        <v>0.95833333333333337</v>
      </c>
      <c r="F15" s="120" t="s">
        <v>25</v>
      </c>
      <c r="G15" s="124"/>
      <c r="H15" s="122"/>
      <c r="I15" s="250"/>
      <c r="J15" s="22"/>
      <c r="K15" s="22"/>
      <c r="L15" s="22"/>
      <c r="M15" s="22"/>
      <c r="N15" s="22"/>
    </row>
    <row r="16" spans="1:14" s="28" customFormat="1" ht="29.25" customHeight="1" thickBot="1" x14ac:dyDescent="0.3">
      <c r="A16" s="22"/>
      <c r="B16" s="355"/>
      <c r="C16" s="356"/>
      <c r="D16" s="357"/>
      <c r="E16" s="358"/>
      <c r="F16" s="359"/>
      <c r="G16" s="360"/>
      <c r="H16" s="361"/>
      <c r="I16" s="207"/>
      <c r="J16" s="22"/>
      <c r="K16" s="22"/>
      <c r="L16" s="22"/>
      <c r="M16" s="22"/>
      <c r="N16" s="22"/>
    </row>
    <row r="17" spans="1:14" s="28" customFormat="1" ht="29.25" hidden="1" customHeight="1" thickBot="1" x14ac:dyDescent="0.3">
      <c r="A17" s="22"/>
      <c r="B17" s="362"/>
      <c r="C17" s="356"/>
      <c r="D17" s="357"/>
      <c r="E17" s="358"/>
      <c r="F17" s="359"/>
      <c r="G17" s="360"/>
      <c r="H17" s="361"/>
      <c r="I17" s="207"/>
      <c r="J17" s="22"/>
      <c r="K17" s="22"/>
      <c r="L17" s="22"/>
      <c r="M17" s="22"/>
      <c r="N17" s="22"/>
    </row>
    <row r="18" spans="1:14" ht="19.5" thickBot="1" x14ac:dyDescent="0.3">
      <c r="B18" s="363">
        <f>ROUND((SUM(B5:B17)),2)</f>
        <v>13</v>
      </c>
      <c r="C18" s="364" t="s">
        <v>19</v>
      </c>
      <c r="D18" s="365"/>
      <c r="E18" s="365"/>
      <c r="F18" s="103"/>
      <c r="G18" s="104"/>
      <c r="H18" s="104"/>
      <c r="I18" s="105"/>
    </row>
    <row r="19" spans="1:14" s="28" customFormat="1" ht="15.75" thickTop="1" x14ac:dyDescent="0.25">
      <c r="A19" s="22"/>
      <c r="B19" s="22"/>
      <c r="C19" s="102"/>
      <c r="D19" s="23"/>
      <c r="E19" s="102"/>
      <c r="F19" s="22"/>
      <c r="G19" s="23"/>
      <c r="H19" s="23"/>
      <c r="I19" s="22"/>
      <c r="J19" s="22"/>
      <c r="K19" s="22"/>
      <c r="L19" s="22"/>
      <c r="M19" s="22"/>
      <c r="N19" s="22"/>
    </row>
    <row r="20" spans="1:14" s="28" customFormat="1" hidden="1" x14ac:dyDescent="0.25">
      <c r="A20" s="22"/>
      <c r="B20" s="22"/>
      <c r="C20" s="102"/>
      <c r="D20" s="23"/>
      <c r="E20" s="102"/>
      <c r="F20" s="22"/>
      <c r="G20" s="23"/>
      <c r="H20" s="23"/>
      <c r="I20" s="22"/>
      <c r="J20" s="22"/>
      <c r="K20" s="22"/>
      <c r="L20" s="22"/>
      <c r="M20" s="22"/>
      <c r="N20" s="22"/>
    </row>
    <row r="21" spans="1:14" s="28" customFormat="1" hidden="1" x14ac:dyDescent="0.25">
      <c r="A21" s="22"/>
      <c r="B21" s="22"/>
      <c r="C21" s="102"/>
      <c r="D21" s="23"/>
      <c r="E21" s="102"/>
      <c r="F21" s="22"/>
      <c r="G21" s="23"/>
      <c r="H21" s="23"/>
      <c r="I21" s="22"/>
      <c r="J21" s="22"/>
      <c r="K21" s="22"/>
      <c r="L21" s="22"/>
      <c r="M21" s="22"/>
      <c r="N21" s="22"/>
    </row>
    <row r="22" spans="1:14" s="28" customFormat="1" hidden="1" x14ac:dyDescent="0.25">
      <c r="A22" s="22"/>
      <c r="B22" s="22"/>
      <c r="C22" s="102"/>
      <c r="D22" s="22"/>
      <c r="E22" s="102"/>
      <c r="F22" s="22"/>
      <c r="G22" s="23"/>
      <c r="H22" s="23"/>
      <c r="I22" s="22"/>
      <c r="J22" s="22"/>
      <c r="K22" s="22"/>
      <c r="L22" s="22"/>
      <c r="M22" s="22"/>
      <c r="N22" s="22"/>
    </row>
    <row r="23" spans="1:14" s="28" customFormat="1" hidden="1" x14ac:dyDescent="0.25">
      <c r="A23" s="22"/>
      <c r="B23" s="22"/>
      <c r="C23" s="102"/>
      <c r="D23" s="22"/>
      <c r="E23" s="102"/>
      <c r="F23" s="22"/>
      <c r="G23" s="23"/>
      <c r="H23" s="23"/>
      <c r="I23" s="22"/>
      <c r="J23" s="22"/>
      <c r="K23" s="22"/>
      <c r="L23" s="22"/>
      <c r="M23" s="22"/>
      <c r="N23" s="22"/>
    </row>
    <row r="24" spans="1:14" s="28" customFormat="1" hidden="1" x14ac:dyDescent="0.25">
      <c r="A24" s="22"/>
      <c r="B24" s="22"/>
      <c r="C24" s="102"/>
      <c r="D24" s="22"/>
      <c r="E24" s="102"/>
      <c r="F24" s="22"/>
      <c r="G24" s="23"/>
      <c r="H24" s="23"/>
      <c r="I24" s="22"/>
      <c r="J24" s="22"/>
      <c r="K24" s="22"/>
      <c r="L24" s="22"/>
      <c r="M24" s="22"/>
      <c r="N24" s="22"/>
    </row>
    <row r="25" spans="1:14" s="28" customFormat="1" hidden="1" x14ac:dyDescent="0.25">
      <c r="A25" s="22"/>
      <c r="B25" s="22"/>
      <c r="C25" s="22"/>
      <c r="D25" s="22"/>
      <c r="E25" s="22"/>
      <c r="F25" s="22"/>
      <c r="G25" s="23"/>
      <c r="H25" s="23"/>
      <c r="I25" s="22"/>
      <c r="J25" s="22"/>
      <c r="K25" s="22"/>
      <c r="L25" s="22"/>
      <c r="M25" s="22"/>
      <c r="N25" s="22"/>
    </row>
    <row r="26" spans="1:14" s="28" customFormat="1" hidden="1" x14ac:dyDescent="0.25">
      <c r="A26" s="22"/>
      <c r="B26" s="22"/>
      <c r="C26" s="22"/>
      <c r="D26" s="22"/>
      <c r="E26" s="22"/>
      <c r="F26" s="22"/>
      <c r="G26" s="23"/>
      <c r="H26" s="23"/>
      <c r="I26" s="22"/>
      <c r="J26" s="22"/>
      <c r="K26" s="22"/>
      <c r="L26" s="22"/>
      <c r="M26" s="22"/>
      <c r="N26" s="22"/>
    </row>
    <row r="27" spans="1:14" s="28" customFormat="1" hidden="1" x14ac:dyDescent="0.25">
      <c r="A27" s="22"/>
      <c r="B27" s="22"/>
      <c r="C27" s="22"/>
      <c r="D27" s="22"/>
      <c r="E27" s="22"/>
      <c r="F27" s="22"/>
      <c r="G27" s="23"/>
      <c r="H27" s="23"/>
      <c r="I27" s="22"/>
      <c r="J27" s="22"/>
      <c r="K27" s="22"/>
      <c r="L27" s="22"/>
      <c r="M27" s="22"/>
      <c r="N27" s="22"/>
    </row>
    <row r="28" spans="1:14" s="28" customFormat="1" hidden="1" x14ac:dyDescent="0.25">
      <c r="A28" s="22"/>
      <c r="B28" s="22"/>
      <c r="C28" s="22"/>
      <c r="D28" s="22"/>
      <c r="E28" s="22"/>
      <c r="F28" s="22"/>
      <c r="G28" s="23"/>
      <c r="H28" s="23"/>
      <c r="I28" s="22"/>
      <c r="J28" s="22"/>
      <c r="K28" s="22"/>
      <c r="L28" s="22"/>
      <c r="M28" s="22"/>
      <c r="N28" s="22"/>
    </row>
    <row r="29" spans="1:14" s="28" customFormat="1" hidden="1" x14ac:dyDescent="0.25">
      <c r="A29" s="22"/>
      <c r="B29" s="22"/>
      <c r="C29" s="22"/>
      <c r="D29" s="22"/>
      <c r="E29" s="22"/>
      <c r="F29" s="22"/>
      <c r="G29" s="23"/>
      <c r="H29" s="23"/>
      <c r="I29" s="22"/>
      <c r="J29" s="22"/>
      <c r="K29" s="22"/>
      <c r="L29" s="22"/>
      <c r="M29" s="22"/>
      <c r="N29" s="22"/>
    </row>
    <row r="30" spans="1:14" s="28" customFormat="1" hidden="1" x14ac:dyDescent="0.25">
      <c r="A30" s="22"/>
      <c r="B30" s="22"/>
      <c r="C30" s="22"/>
      <c r="D30" s="22"/>
      <c r="E30" s="22"/>
      <c r="F30" s="22"/>
      <c r="G30" s="23"/>
      <c r="H30" s="23"/>
      <c r="I30" s="22"/>
      <c r="J30" s="22"/>
      <c r="K30" s="22"/>
      <c r="L30" s="22"/>
      <c r="M30" s="22"/>
      <c r="N30" s="22"/>
    </row>
    <row r="31" spans="1:14" s="28" customFormat="1" hidden="1" x14ac:dyDescent="0.25">
      <c r="A31" s="22"/>
      <c r="B31" s="22"/>
      <c r="C31" s="22"/>
      <c r="D31" s="22"/>
      <c r="E31" s="22"/>
      <c r="F31" s="22"/>
      <c r="G31" s="23"/>
      <c r="H31" s="23"/>
      <c r="I31" s="22"/>
      <c r="J31" s="22"/>
      <c r="K31" s="22"/>
      <c r="L31" s="22"/>
      <c r="M31" s="22"/>
      <c r="N31" s="22"/>
    </row>
    <row r="32" spans="1:14" s="28" customFormat="1" hidden="1" x14ac:dyDescent="0.25">
      <c r="A32" s="22"/>
      <c r="B32" s="22"/>
      <c r="C32" s="22"/>
      <c r="D32" s="22"/>
      <c r="E32" s="22"/>
      <c r="F32" s="22"/>
      <c r="G32" s="23"/>
      <c r="H32" s="23"/>
      <c r="I32" s="22"/>
      <c r="J32" s="22"/>
      <c r="K32" s="22"/>
      <c r="L32" s="22"/>
      <c r="M32" s="22"/>
      <c r="N32" s="22"/>
    </row>
    <row r="33" spans="1:14" s="28" customFormat="1" hidden="1" x14ac:dyDescent="0.25">
      <c r="A33" s="22"/>
      <c r="B33" s="22"/>
      <c r="C33" s="22"/>
      <c r="D33" s="22"/>
      <c r="E33" s="22"/>
      <c r="F33" s="22"/>
      <c r="G33" s="23"/>
      <c r="H33" s="23"/>
      <c r="I33" s="22"/>
      <c r="J33" s="22"/>
      <c r="K33" s="22"/>
      <c r="L33" s="22"/>
      <c r="M33" s="22"/>
      <c r="N33" s="22"/>
    </row>
    <row r="34" spans="1:14" s="28" customFormat="1" hidden="1" x14ac:dyDescent="0.25">
      <c r="A34" s="22"/>
      <c r="B34" s="22"/>
      <c r="C34" s="22"/>
      <c r="D34" s="22"/>
      <c r="E34" s="22"/>
      <c r="F34" s="22"/>
      <c r="G34" s="23"/>
      <c r="H34" s="23"/>
      <c r="I34" s="22"/>
      <c r="J34" s="22"/>
      <c r="K34" s="22"/>
      <c r="L34" s="22"/>
      <c r="M34" s="22"/>
      <c r="N34" s="22"/>
    </row>
    <row r="35" spans="1:14" s="28" customFormat="1" hidden="1" x14ac:dyDescent="0.25">
      <c r="A35" s="22"/>
      <c r="B35" s="22"/>
      <c r="C35" s="22"/>
      <c r="D35" s="22"/>
      <c r="E35" s="22"/>
      <c r="F35" s="22"/>
      <c r="G35" s="23"/>
      <c r="H35" s="23"/>
      <c r="I35" s="22"/>
      <c r="J35" s="22"/>
      <c r="K35" s="22"/>
      <c r="L35" s="22"/>
      <c r="M35" s="22"/>
      <c r="N35" s="22"/>
    </row>
    <row r="36" spans="1:14" s="28" customFormat="1" hidden="1" x14ac:dyDescent="0.25">
      <c r="A36" s="22"/>
      <c r="B36" s="22"/>
      <c r="C36" s="22"/>
      <c r="D36" s="22"/>
      <c r="E36" s="22"/>
      <c r="F36" s="22"/>
      <c r="G36" s="23"/>
      <c r="H36" s="23"/>
      <c r="I36" s="22"/>
      <c r="J36" s="22"/>
      <c r="K36" s="22"/>
      <c r="L36" s="22"/>
      <c r="M36" s="22"/>
      <c r="N36" s="22"/>
    </row>
    <row r="37" spans="1:14" hidden="1" x14ac:dyDescent="0.25"/>
    <row r="38" spans="1:14" hidden="1" x14ac:dyDescent="0.25"/>
  </sheetData>
  <sheetProtection password="828D" sheet="1" objects="1" scenarios="1" selectLockedCells="1"/>
  <autoFilter ref="B4:I15">
    <filterColumn colId="1" showButton="0"/>
    <filterColumn colId="2" showButton="0"/>
  </autoFilter>
  <mergeCells count="3">
    <mergeCell ref="C4:E4"/>
    <mergeCell ref="I5:I15"/>
    <mergeCell ref="B2:I2"/>
  </mergeCells>
  <dataValidations count="5">
    <dataValidation allowBlank="1" showInputMessage="1" showErrorMessage="1" prompt="Go to &quot;Details &amp; Report&quot; Sheet for Changing Date." sqref="B2:I2"/>
    <dataValidation type="decimal" allowBlank="1" showInputMessage="1" showErrorMessage="1" prompt="Write Only Study Hours" sqref="B5:B17">
      <formula1>0</formula1>
      <formula2>24</formula2>
    </dataValidation>
    <dataValidation allowBlank="1" showInputMessage="1" showErrorMessage="1" promptTitle="No Need:" prompt="Clear Content." sqref="I4:I17"/>
    <dataValidation allowBlank="1" showInputMessage="1" showErrorMessage="1" prompt="Write Subject if any against study time." sqref="G4:H4"/>
    <dataValidation allowBlank="1" showInputMessage="1" showErrorMessage="1" prompt="Entry format =&gt; hh:mm" sqref="E5:E15"/>
  </dataValidations>
  <printOptions horizontalCentered="1"/>
  <pageMargins left="0.39370078740157483" right="0.27559055118110237" top="0.61" bottom="0.51181102362204722" header="0.31496062992125984" footer="0.31496062992125984"/>
  <pageSetup paperSize="9" scale="94" orientation="portrait" verticalDpi="0" r:id="rId1"/>
  <ignoredErrors>
    <ignoredError sqref="C6:C15"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Welcome</vt:lpstr>
      <vt:lpstr>Details &amp; Report</vt:lpstr>
      <vt:lpstr>Allocation</vt:lpstr>
      <vt:lpstr>Time Table</vt:lpstr>
      <vt:lpstr>Audit</vt:lpstr>
      <vt:lpstr>Allocation!Print_Area</vt:lpstr>
      <vt:lpstr>'Details &amp; Report'!Print_Area</vt:lpstr>
      <vt:lpstr>'Time Table'!Print_Area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2015-06-18T19:17:19Z</dcterms:modified>
</cp:coreProperties>
</file>