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240" yWindow="105" windowWidth="14805" windowHeight="8010" tabRatio="783"/>
  </bookViews>
  <sheets>
    <sheet name="Welcome" sheetId="6" r:id="rId1"/>
    <sheet name="Details &amp; Report" sheetId="7" r:id="rId2"/>
    <sheet name="Allocation" sheetId="1" r:id="rId3"/>
    <sheet name="Time Table" sheetId="5" r:id="rId4"/>
  </sheets>
  <definedNames>
    <definedName name="_xlnm._FilterDatabase" localSheetId="2" hidden="1">Allocation!$B$6:$I$42</definedName>
    <definedName name="_xlnm._FilterDatabase" localSheetId="3" hidden="1">'Time Table'!$B$4:$I$15</definedName>
    <definedName name="Audit">Allocation!$R$6:$U$44</definedName>
    <definedName name="_xlnm.Print_Area" localSheetId="2">Allocation!$B$1:$Y$44</definedName>
    <definedName name="_xlnm.Print_Area" localSheetId="3">'Time Table'!$B$2:$I$18</definedName>
  </definedNames>
  <calcPr calcId="124519"/>
</workbook>
</file>

<file path=xl/calcChain.xml><?xml version="1.0" encoding="utf-8"?>
<calcChain xmlns="http://schemas.openxmlformats.org/spreadsheetml/2006/main">
  <c r="D15" i="7"/>
  <c r="D14"/>
  <c r="D13"/>
  <c r="D12"/>
  <c r="C13"/>
  <c r="C12"/>
  <c r="B15"/>
  <c r="B14"/>
  <c r="AG1" i="1"/>
  <c r="AG44"/>
  <c r="AF44"/>
  <c r="C15" i="7" s="1"/>
  <c r="AC44" i="1"/>
  <c r="AB44"/>
  <c r="C14" i="7" s="1"/>
  <c r="AC1" i="1"/>
  <c r="B5" i="7"/>
  <c r="K3" i="1"/>
  <c r="B3" i="7"/>
  <c r="D49" i="1"/>
  <c r="E47"/>
  <c r="D47"/>
  <c r="E49"/>
  <c r="D16" i="7" l="1"/>
  <c r="B12"/>
  <c r="B6"/>
  <c r="N2" i="1"/>
  <c r="N4"/>
  <c r="AE4"/>
  <c r="N5"/>
  <c r="AE5"/>
  <c r="AE3"/>
  <c r="L44"/>
  <c r="M44"/>
  <c r="D7" i="7" s="1"/>
  <c r="P44" i="1"/>
  <c r="Q44"/>
  <c r="D8" i="7" s="1"/>
  <c r="X44" i="1"/>
  <c r="Y44"/>
  <c r="B13" i="7"/>
  <c r="B8"/>
  <c r="B7"/>
  <c r="B10"/>
  <c r="M1" i="1"/>
  <c r="Y1" s="1"/>
  <c r="B2" i="5"/>
  <c r="L3" i="1"/>
  <c r="AF3" s="1"/>
  <c r="B16" i="7"/>
  <c r="B9"/>
  <c r="B1" i="1"/>
  <c r="N1" s="1"/>
  <c r="B18" i="5"/>
  <c r="C15"/>
  <c r="C8" i="7"/>
  <c r="C7"/>
  <c r="D4" i="1"/>
  <c r="P4" s="1"/>
  <c r="I44"/>
  <c r="D6" i="7" s="1"/>
  <c r="E44" i="1"/>
  <c r="D5" i="7" s="1"/>
  <c r="U44" i="1"/>
  <c r="H44"/>
  <c r="C6" i="7" s="1"/>
  <c r="T44" i="1"/>
  <c r="D44"/>
  <c r="C5" i="7" s="1"/>
  <c r="C14" i="5"/>
  <c r="C13"/>
  <c r="C12"/>
  <c r="C11"/>
  <c r="C10"/>
  <c r="C9"/>
  <c r="C8"/>
  <c r="C7"/>
  <c r="C6"/>
  <c r="D5" i="1" a="1"/>
  <c r="M5" l="1"/>
  <c r="AG5" s="1"/>
  <c r="D9" i="7"/>
  <c r="D5" i="1"/>
  <c r="P5" s="1"/>
  <c r="D17" i="7" l="1"/>
  <c r="M4" i="1"/>
  <c r="AG4" s="1"/>
</calcChain>
</file>

<file path=xl/comments1.xml><?xml version="1.0" encoding="utf-8"?>
<comments xmlns="http://schemas.openxmlformats.org/spreadsheetml/2006/main">
  <authors>
    <author>Author</author>
  </authors>
  <commentList>
    <comment ref="H7" authorId="0">
      <text>
        <r>
          <rPr>
            <b/>
            <sz val="8"/>
            <color indexed="81"/>
            <rFont val="Tahoma"/>
            <family val="2"/>
          </rPr>
          <t>Anupam:</t>
        </r>
        <r>
          <rPr>
            <sz val="8"/>
            <color indexed="81"/>
            <rFont val="Tahoma"/>
            <family val="2"/>
          </rPr>
          <t xml:space="preserve">
Only enter the date in format: dd/mm/yy</t>
        </r>
      </text>
    </comment>
    <comment ref="L7" authorId="0">
      <text>
        <r>
          <rPr>
            <b/>
            <sz val="8"/>
            <color indexed="81"/>
            <rFont val="Tahoma"/>
            <family val="2"/>
          </rPr>
          <t xml:space="preserve">Anupam:
</t>
        </r>
        <r>
          <rPr>
            <sz val="8"/>
            <color indexed="81"/>
            <rFont val="Tahoma"/>
            <family val="2"/>
          </rPr>
          <t>Only enter the date in format: dd/mm/yy</t>
        </r>
      </text>
    </comment>
  </commentList>
</comments>
</file>

<file path=xl/comments2.xml><?xml version="1.0" encoding="utf-8"?>
<comments xmlns="http://schemas.openxmlformats.org/spreadsheetml/2006/main">
  <authors>
    <author>Author</author>
  </authors>
  <commentList>
    <comment ref="M4" authorId="0">
      <text>
        <r>
          <rPr>
            <b/>
            <sz val="9"/>
            <color indexed="10"/>
            <rFont val="Tahoma"/>
            <family val="2"/>
          </rPr>
          <t xml:space="preserve">Shailesh: </t>
        </r>
        <r>
          <rPr>
            <sz val="9"/>
            <color indexed="10"/>
            <rFont val="Tahoma"/>
            <family val="2"/>
          </rPr>
          <t>Prepare Time Table first for Knowing extact Available Hrs between Current and Target Date. Have a nice day.</t>
        </r>
      </text>
    </comment>
    <comment ref="AG4" authorId="0">
      <text>
        <r>
          <rPr>
            <b/>
            <sz val="9"/>
            <color indexed="10"/>
            <rFont val="Tahoma"/>
            <family val="2"/>
          </rPr>
          <t xml:space="preserve">Shailesh: </t>
        </r>
        <r>
          <rPr>
            <sz val="9"/>
            <color indexed="10"/>
            <rFont val="Tahoma"/>
            <family val="2"/>
          </rPr>
          <t>Prepare Time Table first for Knowing extact Available Hrs between Current and Target Date. Have a nice day.</t>
        </r>
      </text>
    </comment>
  </commentList>
</comments>
</file>

<file path=xl/sharedStrings.xml><?xml version="1.0" encoding="utf-8"?>
<sst xmlns="http://schemas.openxmlformats.org/spreadsheetml/2006/main" count="476" uniqueCount="223">
  <si>
    <t>Audit</t>
  </si>
  <si>
    <t>IT &amp; SM</t>
  </si>
  <si>
    <t>Duration (Hrs.)</t>
  </si>
  <si>
    <t>Vol.</t>
  </si>
  <si>
    <t>Miscellaneous</t>
  </si>
  <si>
    <t>Group I</t>
  </si>
  <si>
    <t>Total Duration Required for Completion (Hrs.)</t>
  </si>
  <si>
    <t>Not Completed</t>
  </si>
  <si>
    <t>Total Days Remaining</t>
  </si>
  <si>
    <t>Total Hrs. Available</t>
  </si>
  <si>
    <t>Group II</t>
  </si>
  <si>
    <t>Costing</t>
  </si>
  <si>
    <t>FM</t>
  </si>
  <si>
    <t>Tax</t>
  </si>
  <si>
    <t>Assessment Procedure</t>
  </si>
  <si>
    <t>Service Tax</t>
  </si>
  <si>
    <t>Total Hrs. Required</t>
  </si>
  <si>
    <t>Timing</t>
  </si>
  <si>
    <t>Particular</t>
  </si>
  <si>
    <t>To</t>
  </si>
  <si>
    <t>Study Time</t>
  </si>
  <si>
    <t>Break fast</t>
  </si>
  <si>
    <t>Resting Time</t>
  </si>
  <si>
    <t>M/W/F</t>
  </si>
  <si>
    <t>T/T/S</t>
  </si>
  <si>
    <t>Sunday</t>
  </si>
  <si>
    <t>Account</t>
  </si>
  <si>
    <t>Law</t>
  </si>
  <si>
    <t>Wake Up Time</t>
  </si>
  <si>
    <t>Half Day for Revision and Half Day Holiday</t>
  </si>
  <si>
    <t>Total No. of Sunday Remaining</t>
  </si>
  <si>
    <t>Cost</t>
  </si>
  <si>
    <t>Study Hrs.</t>
  </si>
  <si>
    <t>Total Study Hrs.</t>
  </si>
  <si>
    <t>Hrs. Required for Not Completed Chapters</t>
  </si>
  <si>
    <t>Progress Report</t>
  </si>
  <si>
    <t>Planning Chart for the Period from</t>
  </si>
  <si>
    <t>Percent Completed</t>
  </si>
  <si>
    <t>Subject / Paper</t>
  </si>
  <si>
    <t>Revision Time</t>
  </si>
  <si>
    <t>Bath and Praying Time</t>
  </si>
  <si>
    <t>Chap.</t>
  </si>
  <si>
    <t>Total Hrs. Required for Completion of Group</t>
  </si>
  <si>
    <t>Dinner Time</t>
  </si>
  <si>
    <t>Completed /
Not Completed</t>
  </si>
  <si>
    <t>Grp. I</t>
  </si>
  <si>
    <t>1. Financial Reporting</t>
  </si>
  <si>
    <t>Auditing and Assurance Standards &amp; Guidance Notes</t>
  </si>
  <si>
    <t>Accounting Standards &amp; Schedule VI </t>
  </si>
  <si>
    <t>Audit Strategy, Planning Programming &amp; Techniques</t>
  </si>
  <si>
    <t>Risk Assessment and Internal Control </t>
  </si>
  <si>
    <t>Audit under CIS Environment </t>
  </si>
  <si>
    <t>The Company Audit</t>
  </si>
  <si>
    <t>Divisible Profit, Dividends, Reserves &amp; Depreciation.</t>
  </si>
  <si>
    <t>Liabilities of Auditor </t>
  </si>
  <si>
    <t>Audit Report  </t>
  </si>
  <si>
    <t>Audit Committee and Corporate Governance</t>
  </si>
  <si>
    <t>Audit of Banks </t>
  </si>
  <si>
    <t>Audit of General Insurance Company </t>
  </si>
  <si>
    <t>Audit of Co-operative Societies </t>
  </si>
  <si>
    <t>Audit of Non Banking Financial Companies</t>
  </si>
  <si>
    <t>Audit under Fiscal Laws  </t>
  </si>
  <si>
    <t>Cost Audit </t>
  </si>
  <si>
    <t>Special Audit Assignments</t>
  </si>
  <si>
    <t>Audit of PSU's and Propriety Audit</t>
  </si>
  <si>
    <t>Internal Management and Operational Audit</t>
  </si>
  <si>
    <t>Investigation and Due Diligence </t>
  </si>
  <si>
    <t>Peer Review </t>
  </si>
  <si>
    <t>Professional Ethics </t>
  </si>
  <si>
    <t>Audit Of Consolidated Financial Statements </t>
  </si>
  <si>
    <t>Sarbans-Oxley Act of 2002 </t>
  </si>
  <si>
    <t>Accounting Standards &amp; Guidance Notes </t>
  </si>
  <si>
    <t>IAS, IFRS and US GAAP- Overview &amp; Interpretation</t>
  </si>
  <si>
    <t>Conceptual Framework of Accounting &amp; Corporate Financial Reporting </t>
  </si>
  <si>
    <t>Accounting for Corporate Restructuring </t>
  </si>
  <si>
    <t>Consolidated Financial Statements of Group Companies </t>
  </si>
  <si>
    <t>Accounting &amp; Reporting of Financial Instruments  </t>
  </si>
  <si>
    <t>Share Based Payments </t>
  </si>
  <si>
    <t>Financial Reporting for Financial Institutions </t>
  </si>
  <si>
    <t>Concept of Valuation &amp; Valuation of fixed Assets </t>
  </si>
  <si>
    <t>Valuation of Intangibles &amp; Liabilities</t>
  </si>
  <si>
    <t>Valuation of Shares &amp; Business</t>
  </si>
  <si>
    <t>Statements of Value Addition </t>
  </si>
  <si>
    <t>Human Resource Reporting</t>
  </si>
  <si>
    <t>Inflation Accounting</t>
  </si>
  <si>
    <t>Project Planning and Capital Budgeting </t>
  </si>
  <si>
    <t>Lease and Hire Purchase </t>
  </si>
  <si>
    <t>Dividend Decisions </t>
  </si>
  <si>
    <t>Indian Capital Market and Security Analysis </t>
  </si>
  <si>
    <t>Indian Capital Market </t>
  </si>
  <si>
    <t>Portfolio Theory  </t>
  </si>
  <si>
    <t>Financial Services in India </t>
  </si>
  <si>
    <t>Mutual Funds </t>
  </si>
  <si>
    <t>Money Market Operations </t>
  </si>
  <si>
    <t>FDI, FII and International Financial Management</t>
  </si>
  <si>
    <t>Foreign Exchange Exposure and Risk Management </t>
  </si>
  <si>
    <t>Merge Acquisition, Restructuring &amp; Business Valuation </t>
  </si>
  <si>
    <t>Miscellaneous </t>
  </si>
  <si>
    <t>2. Strategic Financial Management</t>
  </si>
  <si>
    <t>Company Law</t>
  </si>
  <si>
    <t>Accounts &amp; Audit </t>
  </si>
  <si>
    <t>Dividend  </t>
  </si>
  <si>
    <t>Meetings of Directors and Related Party Transactions </t>
  </si>
  <si>
    <t>Inter Corporate Loans and Investments </t>
  </si>
  <si>
    <t>Sole Selling Agents </t>
  </si>
  <si>
    <t>Inspection and Investigation  </t>
  </si>
  <si>
    <t>Compromise, Arrangements &amp; Reconstructions </t>
  </si>
  <si>
    <t>Prevention of oppression and Mismanagement </t>
  </si>
  <si>
    <t>Revival &amp; Rehabilitation of Sick Industrial Companies </t>
  </si>
  <si>
    <t>Corporate Winding up and Dissolution </t>
  </si>
  <si>
    <t>Producer Companies </t>
  </si>
  <si>
    <t>Foreign Companies </t>
  </si>
  <si>
    <t>Offences &amp; Penalties   </t>
  </si>
  <si>
    <t>E-Governance  </t>
  </si>
  <si>
    <t>Miscellaneous Provisions of Companies Act, 1956</t>
  </si>
  <si>
    <t>Allied Laws</t>
  </si>
  <si>
    <t>SEBI Act, 1992 </t>
  </si>
  <si>
    <t>SCRA, 1956</t>
  </si>
  <si>
    <t>FEMA, 1999 </t>
  </si>
  <si>
    <t>Competition Act, 2002 </t>
  </si>
  <si>
    <t>Banking Regulation Act, 1949 </t>
  </si>
  <si>
    <t>The Insurance Act 1938 </t>
  </si>
  <si>
    <t>Prevention of Money Laundering Act, 2002 </t>
  </si>
  <si>
    <t>Misc.</t>
  </si>
  <si>
    <t>Interpretation of Statutes, Deeds and Documents</t>
  </si>
  <si>
    <t>4. Corporate and Allied Laws</t>
  </si>
  <si>
    <t>3. Advanced Auditing and Professional Ethics</t>
  </si>
  <si>
    <t>Developments in the Business Environment    </t>
  </si>
  <si>
    <t>Cost Concepts, CVP Analysis and Decision Making                    </t>
  </si>
  <si>
    <t>Pricing Decisions    </t>
  </si>
  <si>
    <t>Budget and Budgetary Control    </t>
  </si>
  <si>
    <t>Standards Costing                                                   </t>
  </si>
  <si>
    <t>Costing of Service Sector    </t>
  </si>
  <si>
    <t>Transfer Pricing    </t>
  </si>
  <si>
    <t>Uniform Costing &amp; Inter firm Comparison    </t>
  </si>
  <si>
    <t>Cost Sheet, Profitability Analysis             </t>
  </si>
  <si>
    <t>Linear Programming    </t>
  </si>
  <si>
    <t>Transportation Problem    </t>
  </si>
  <si>
    <t>Assignment Problem    </t>
  </si>
  <si>
    <t>Critical Path Analysis</t>
  </si>
  <si>
    <t>Program Evaluation and Review Technique</t>
  </si>
  <si>
    <t>Simulation</t>
  </si>
  <si>
    <t>Learning Curve Theory</t>
  </si>
  <si>
    <t>Testing of Hypothesis</t>
  </si>
  <si>
    <t>Time Series Analysis &amp; Forecasting</t>
  </si>
  <si>
    <t>Information System Concepts    </t>
  </si>
  <si>
    <t>System Development Life Cycle Methodology    </t>
  </si>
  <si>
    <t>Control Objectives and Testing    </t>
  </si>
  <si>
    <t>Risk Assessment Methodologies and Applications    </t>
  </si>
  <si>
    <t>Business Continuity Planning and Disaster Recovery Planning    </t>
  </si>
  <si>
    <t>Enterprise Resource Planning (ERP)    </t>
  </si>
  <si>
    <t>Information System Auditing Standards, Guidelines, Best Practices    </t>
  </si>
  <si>
    <t>Security Policy, Audit Policy &amp; Audit Reporting    </t>
  </si>
  <si>
    <t>Information Technology Act, 2000</t>
  </si>
  <si>
    <t>6. Information Systems Control and Audit</t>
  </si>
  <si>
    <t>5. Advanced Management Accounting</t>
  </si>
  <si>
    <t>7. Direct Tax Laws</t>
  </si>
  <si>
    <t>8. Indirect Tax Laws</t>
  </si>
  <si>
    <t>Basic Concepts, Residence and Scope of Total income</t>
  </si>
  <si>
    <t>Incomes which do not form part of total Income</t>
  </si>
  <si>
    <t>Income from Salaries</t>
  </si>
  <si>
    <t>Income from House Property</t>
  </si>
  <si>
    <t>Profits and Gains of Business of Profession</t>
  </si>
  <si>
    <t>Capital Gains</t>
  </si>
  <si>
    <t>Income from other Sources</t>
  </si>
  <si>
    <t>Income of other persons included in Assessee's Total Income</t>
  </si>
  <si>
    <t>Aggregation of Income, Set off &amp; Carry forward of Losses</t>
  </si>
  <si>
    <t>Deduction's from Gross Total Income</t>
  </si>
  <si>
    <t>Rebate and Relief</t>
  </si>
  <si>
    <t>Income Tax on Fringe Benefits</t>
  </si>
  <si>
    <t>Tax Planning and Ethics in Taxation</t>
  </si>
  <si>
    <t>Double Taxation Relief</t>
  </si>
  <si>
    <t>Transfer Pricing and Other Provisions to Check Avoidance of Tax</t>
  </si>
  <si>
    <t>Foreign Collaboration &amp; Taxation of non-residents</t>
  </si>
  <si>
    <t>Business Restructuring</t>
  </si>
  <si>
    <t>Taxation of E-Commerce Transactions</t>
  </si>
  <si>
    <t>Income Tax Authorities </t>
  </si>
  <si>
    <t>Settlement of Tax Cases</t>
  </si>
  <si>
    <t>Advance Rulings</t>
  </si>
  <si>
    <t>Appeals &amp; Revision</t>
  </si>
  <si>
    <t>Penalties, Offences and Prosecution</t>
  </si>
  <si>
    <t>Miscellaneous Provisions</t>
  </si>
  <si>
    <t>Deduction, Collection and Recovery of Tax</t>
  </si>
  <si>
    <t>Assessment of Individuals</t>
  </si>
  <si>
    <t>Assessment of HUF</t>
  </si>
  <si>
    <t>Assessment Firms and their Partners</t>
  </si>
  <si>
    <t>Assessment of Companies</t>
  </si>
  <si>
    <t>Assessment of Cooperative Societies, Mutual Concerns, AOP, BOI and Local Authority</t>
  </si>
  <si>
    <t>Liability in Special Cases</t>
  </si>
  <si>
    <t>Inter-Relationship between Accounting &amp; Taxation</t>
  </si>
  <si>
    <t>Wealth Tax</t>
  </si>
  <si>
    <t>Basic Concepts</t>
  </si>
  <si>
    <t>Classification of Excisable Goods</t>
  </si>
  <si>
    <t>Valuation of Excisable Goods</t>
  </si>
  <si>
    <t>CENVAT Credit Rules</t>
  </si>
  <si>
    <t>General Procedures under Central Excise</t>
  </si>
  <si>
    <t>Export Procedures</t>
  </si>
  <si>
    <t>Bonds</t>
  </si>
  <si>
    <t>Demand Adjudication &amp; Offences</t>
  </si>
  <si>
    <t>Refund</t>
  </si>
  <si>
    <t>Appeals</t>
  </si>
  <si>
    <t>Remission of Duty and Destruction of Goods</t>
  </si>
  <si>
    <t>Warehousing</t>
  </si>
  <si>
    <t>Exemption Based on Value of Clearances (SSI)</t>
  </si>
  <si>
    <t>Notifications, Departmental Clarifications and Trade Notices</t>
  </si>
  <si>
    <t>Advance Ruling</t>
  </si>
  <si>
    <t>Excise Audit</t>
  </si>
  <si>
    <t>Settlement Commission</t>
  </si>
  <si>
    <t>VAT&amp;CST</t>
  </si>
  <si>
    <t>Levy and Exemptions from Customs Duty</t>
  </si>
  <si>
    <t>Types of Duty</t>
  </si>
  <si>
    <t>Classification of Goods</t>
  </si>
  <si>
    <t>Valuation</t>
  </si>
  <si>
    <t>Administrative Aspects of Customs Act, 1962</t>
  </si>
  <si>
    <t>Importation, Exportation and transportation of Goods</t>
  </si>
  <si>
    <t>Demand and Appeals</t>
  </si>
  <si>
    <t>Duty Drawback</t>
  </si>
  <si>
    <t>Illegal Import, Confiscation, Penalty &amp; Allied Provisions</t>
  </si>
  <si>
    <t>Special Economic Zone</t>
  </si>
  <si>
    <r>
      <rPr>
        <b/>
        <sz val="13"/>
        <color indexed="10"/>
        <rFont val="Calibri"/>
        <family val="2"/>
      </rPr>
      <t>Read it first Before Start:</t>
    </r>
    <r>
      <rPr>
        <sz val="13"/>
        <color indexed="56"/>
        <rFont val="Calibri"/>
        <family val="2"/>
      </rPr>
      <t xml:space="preserve">
1. First go to Time Table Sheet &amp; Plan Your Time Table accordingly. It is compulsory. Because on the basis of that sheet Total effective available hrs. for your study is calculated.
</t>
    </r>
    <r>
      <rPr>
        <sz val="13"/>
        <color indexed="60"/>
        <rFont val="Calibri"/>
        <family val="2"/>
      </rPr>
      <t>2.Total Available Hrs. does not include "SUNDAY". The Day of Sunday is fixed for complete rest. But if you need you can use it accordingly. If you use it. That will be surplus hrs. for your study.</t>
    </r>
    <r>
      <rPr>
        <sz val="13"/>
        <color indexed="56"/>
        <rFont val="Calibri"/>
        <family val="2"/>
      </rPr>
      <t xml:space="preserve">
3. Write your estimated duration required to complete each chapter of each paper in given sheet.
</t>
    </r>
    <r>
      <rPr>
        <sz val="13"/>
        <color indexed="60"/>
        <rFont val="Calibri"/>
        <family val="2"/>
      </rPr>
      <t>4. Print Your Chart &amp; Time Table. Mark with pen on printed chart whenever you complete chapter.</t>
    </r>
    <r>
      <rPr>
        <sz val="13"/>
        <color indexed="56"/>
        <rFont val="Calibri"/>
        <family val="2"/>
      </rPr>
      <t xml:space="preserve">
5. Update your completed chapters in Chart. and You can see your progress report. here.
                                                                          </t>
    </r>
    <r>
      <rPr>
        <sz val="13"/>
        <color indexed="60"/>
        <rFont val="Calibri"/>
        <family val="2"/>
      </rPr>
      <t xml:space="preserve"> ......................................................All the best for Your Exam
                                                                                                                 Anupam (anupamany@gmail.com)</t>
    </r>
  </si>
  <si>
    <t>CA Final  Examination November, 2014</t>
  </si>
  <si>
    <t>Ch.</t>
  </si>
  <si>
    <t>Your Name</t>
  </si>
</sst>
</file>

<file path=xl/styles.xml><?xml version="1.0" encoding="utf-8"?>
<styleSheet xmlns="http://schemas.openxmlformats.org/spreadsheetml/2006/main">
  <numFmts count="3">
    <numFmt numFmtId="164" formatCode="[$-F800]dddd\,\ mmmm\ dd\,\ yyyy"/>
    <numFmt numFmtId="165" formatCode="[$-F800]ddd\,\ mmm\ dd\,\ yy"/>
    <numFmt numFmtId="166" formatCode="ddd\,\ mmm\ dd\,\ yy"/>
  </numFmts>
  <fonts count="69">
    <font>
      <sz val="11"/>
      <color theme="1"/>
      <name val="Calibri"/>
      <family val="2"/>
      <scheme val="minor"/>
    </font>
    <font>
      <sz val="9"/>
      <color indexed="10"/>
      <name val="Tahoma"/>
      <family val="2"/>
    </font>
    <font>
      <b/>
      <sz val="9"/>
      <color indexed="10"/>
      <name val="Tahoma"/>
      <family val="2"/>
    </font>
    <font>
      <sz val="13"/>
      <color indexed="56"/>
      <name val="Calibri"/>
      <family val="2"/>
    </font>
    <font>
      <b/>
      <sz val="13"/>
      <color indexed="10"/>
      <name val="Calibri"/>
      <family val="2"/>
    </font>
    <font>
      <sz val="13"/>
      <color indexed="60"/>
      <name val="Calibri"/>
      <family val="2"/>
    </font>
    <font>
      <sz val="10"/>
      <color theme="1"/>
      <name val="Calibri"/>
      <family val="2"/>
      <scheme val="minor"/>
    </font>
    <font>
      <sz val="10"/>
      <color theme="1"/>
      <name val="Arial"/>
      <family val="2"/>
    </font>
    <font>
      <sz val="11"/>
      <color rgb="FFFF0000"/>
      <name val="Calibri"/>
      <family val="2"/>
      <scheme val="minor"/>
    </font>
    <font>
      <sz val="11"/>
      <color theme="3" tint="-0.249977111117893"/>
      <name val="Calibri"/>
      <family val="2"/>
      <scheme val="minor"/>
    </font>
    <font>
      <sz val="11"/>
      <color theme="7" tint="-0.499984740745262"/>
      <name val="Calibri"/>
      <family val="2"/>
      <scheme val="minor"/>
    </font>
    <font>
      <sz val="12"/>
      <color rgb="FFC00000"/>
      <name val="Calibri"/>
      <family val="2"/>
      <scheme val="minor"/>
    </font>
    <font>
      <b/>
      <sz val="12"/>
      <color theme="7" tint="-0.499984740745262"/>
      <name val="Calibri"/>
      <family val="2"/>
      <scheme val="minor"/>
    </font>
    <font>
      <sz val="16"/>
      <color rgb="FFC00000"/>
      <name val="Calibri"/>
      <family val="2"/>
      <scheme val="minor"/>
    </font>
    <font>
      <sz val="16"/>
      <color rgb="FFFF0000"/>
      <name val="Calibri"/>
      <family val="2"/>
      <scheme val="minor"/>
    </font>
    <font>
      <sz val="11"/>
      <color theme="5" tint="-0.249977111117893"/>
      <name val="Calibri"/>
      <family val="2"/>
      <scheme val="minor"/>
    </font>
    <font>
      <sz val="11"/>
      <color theme="6" tint="-0.499984740745262"/>
      <name val="Calibri"/>
      <family val="2"/>
      <scheme val="minor"/>
    </font>
    <font>
      <sz val="11"/>
      <color theme="9" tint="-0.499984740745262"/>
      <name val="Calibri"/>
      <family val="2"/>
      <scheme val="minor"/>
    </font>
    <font>
      <sz val="11"/>
      <color theme="9" tint="-0.249977111117893"/>
      <name val="Calibri"/>
      <family val="2"/>
      <scheme val="minor"/>
    </font>
    <font>
      <sz val="11"/>
      <color rgb="FF00B050"/>
      <name val="Calibri"/>
      <family val="2"/>
      <scheme val="minor"/>
    </font>
    <font>
      <b/>
      <sz val="13"/>
      <color theme="7" tint="-0.499984740745262"/>
      <name val="Calibri"/>
      <family val="2"/>
      <scheme val="minor"/>
    </font>
    <font>
      <sz val="12"/>
      <color theme="9" tint="-0.249977111117893"/>
      <name val="Calibri"/>
      <family val="2"/>
      <scheme val="minor"/>
    </font>
    <font>
      <b/>
      <sz val="12"/>
      <color theme="3" tint="-0.499984740745262"/>
      <name val="Calibri"/>
      <family val="2"/>
      <scheme val="minor"/>
    </font>
    <font>
      <sz val="12"/>
      <color theme="9" tint="-0.499984740745262"/>
      <name val="Calibri"/>
      <family val="2"/>
      <scheme val="minor"/>
    </font>
    <font>
      <b/>
      <sz val="11"/>
      <color theme="1"/>
      <name val="Calibri"/>
      <family val="2"/>
      <scheme val="minor"/>
    </font>
    <font>
      <b/>
      <sz val="11"/>
      <color rgb="FFC00000"/>
      <name val="Calibri"/>
      <family val="2"/>
      <scheme val="minor"/>
    </font>
    <font>
      <sz val="11"/>
      <color theme="4" tint="-0.499984740745262"/>
      <name val="Calibri"/>
      <family val="2"/>
      <scheme val="minor"/>
    </font>
    <font>
      <b/>
      <sz val="14"/>
      <color rgb="FFC00000"/>
      <name val="Calibri"/>
      <family val="2"/>
      <scheme val="minor"/>
    </font>
    <font>
      <sz val="16"/>
      <color theme="9" tint="-0.249977111117893"/>
      <name val="Calibri"/>
      <family val="2"/>
      <scheme val="minor"/>
    </font>
    <font>
      <b/>
      <sz val="14"/>
      <color theme="1"/>
      <name val="Calibri"/>
      <family val="2"/>
      <scheme val="minor"/>
    </font>
    <font>
      <b/>
      <sz val="12"/>
      <color theme="9" tint="-0.499984740745262"/>
      <name val="Calibri"/>
      <family val="2"/>
      <scheme val="minor"/>
    </font>
    <font>
      <sz val="11"/>
      <name val="Calibri"/>
      <family val="2"/>
      <scheme val="minor"/>
    </font>
    <font>
      <b/>
      <sz val="16"/>
      <color theme="4" tint="0.59999389629810485"/>
      <name val="Copperplate Gothic Light"/>
      <family val="2"/>
    </font>
    <font>
      <sz val="16"/>
      <name val="Calibri"/>
      <family val="2"/>
      <scheme val="minor"/>
    </font>
    <font>
      <sz val="20"/>
      <color theme="9" tint="0.79998168889431442"/>
      <name val="Calisto MT"/>
      <family val="1"/>
    </font>
    <font>
      <sz val="11"/>
      <color theme="9" tint="0.79998168889431442"/>
      <name val="Calibri"/>
      <family val="2"/>
      <scheme val="minor"/>
    </font>
    <font>
      <b/>
      <sz val="16"/>
      <color theme="9" tint="0.79998168889431442"/>
      <name val="Calibri"/>
      <family val="2"/>
      <scheme val="minor"/>
    </font>
    <font>
      <b/>
      <i/>
      <sz val="12"/>
      <color rgb="FF002060"/>
      <name val="Calibri"/>
      <family val="2"/>
      <scheme val="minor"/>
    </font>
    <font>
      <sz val="12"/>
      <color rgb="FFC00000"/>
      <name val="Copperplate Gothic Bold"/>
      <family val="2"/>
    </font>
    <font>
      <b/>
      <sz val="14"/>
      <color rgb="FF92D050"/>
      <name val="Copperplate Gothic Bold"/>
      <family val="2"/>
    </font>
    <font>
      <sz val="13"/>
      <color theme="3" tint="-0.499984740745262"/>
      <name val="Calibri"/>
      <family val="2"/>
      <scheme val="minor"/>
    </font>
    <font>
      <b/>
      <sz val="14"/>
      <color theme="9" tint="0.79998168889431442"/>
      <name val="Calibri"/>
      <family val="2"/>
      <scheme val="minor"/>
    </font>
    <font>
      <sz val="20"/>
      <color theme="0"/>
      <name val="Algerian"/>
      <family val="5"/>
    </font>
    <font>
      <sz val="18"/>
      <color theme="1"/>
      <name val="Calibri"/>
      <family val="2"/>
      <scheme val="minor"/>
    </font>
    <font>
      <b/>
      <sz val="11"/>
      <color theme="0"/>
      <name val="Calibri"/>
      <family val="2"/>
      <scheme val="minor"/>
    </font>
    <font>
      <b/>
      <sz val="16"/>
      <color theme="9" tint="-0.249977111117893"/>
      <name val="Calibri"/>
      <family val="2"/>
      <scheme val="minor"/>
    </font>
    <font>
      <sz val="12"/>
      <color theme="3" tint="-0.249977111117893"/>
      <name val="Calibri"/>
      <family val="2"/>
      <scheme val="minor"/>
    </font>
    <font>
      <b/>
      <sz val="16"/>
      <color theme="9" tint="-0.499984740745262"/>
      <name val="Calibri"/>
      <family val="2"/>
      <scheme val="minor"/>
    </font>
    <font>
      <b/>
      <sz val="18"/>
      <color theme="9" tint="-0.249977111117893"/>
      <name val="Copperplate Gothic Light"/>
      <family val="2"/>
    </font>
    <font>
      <sz val="11"/>
      <color theme="0"/>
      <name val="Calibri"/>
      <family val="2"/>
      <scheme val="minor"/>
    </font>
    <font>
      <sz val="14"/>
      <color theme="0"/>
      <name val="Copperplate Gothic Bold"/>
      <family val="2"/>
    </font>
    <font>
      <sz val="11"/>
      <color theme="0" tint="-0.14999847407452621"/>
      <name val="Calibri"/>
      <family val="2"/>
      <scheme val="minor"/>
    </font>
    <font>
      <sz val="13"/>
      <color theme="3" tint="-0.499984740745262"/>
      <name val="Calibri"/>
      <family val="2"/>
    </font>
    <font>
      <sz val="12"/>
      <color theme="6" tint="-0.499984740745262"/>
      <name val="Calibri"/>
      <family val="2"/>
      <scheme val="minor"/>
    </font>
    <font>
      <sz val="11"/>
      <color rgb="FF0070C0"/>
      <name val="Calibri"/>
      <family val="2"/>
      <scheme val="minor"/>
    </font>
    <font>
      <sz val="11"/>
      <color theme="7"/>
      <name val="Calibri"/>
      <family val="2"/>
      <scheme val="minor"/>
    </font>
    <font>
      <sz val="8"/>
      <color indexed="81"/>
      <name val="Tahoma"/>
      <family val="2"/>
    </font>
    <font>
      <b/>
      <sz val="8"/>
      <color indexed="81"/>
      <name val="Tahoma"/>
      <family val="2"/>
    </font>
    <font>
      <sz val="11"/>
      <color theme="1" tint="4.9989318521683403E-2"/>
      <name val="Calibri"/>
      <family val="2"/>
      <scheme val="minor"/>
    </font>
    <font>
      <sz val="11"/>
      <color rgb="FFA90758"/>
      <name val="Calibri"/>
      <family val="2"/>
      <scheme val="minor"/>
    </font>
    <font>
      <sz val="11"/>
      <color rgb="FF0000FF"/>
      <name val="Calibri"/>
      <family val="2"/>
      <scheme val="minor"/>
    </font>
    <font>
      <sz val="12"/>
      <color rgb="FF0000FF"/>
      <name val="Calibri"/>
      <family val="2"/>
      <scheme val="minor"/>
    </font>
    <font>
      <sz val="12"/>
      <color rgb="FFD74123"/>
      <name val="Calibri"/>
      <family val="2"/>
      <scheme val="minor"/>
    </font>
    <font>
      <sz val="11"/>
      <color rgb="FFD74123"/>
      <name val="Calibri"/>
      <family val="2"/>
      <scheme val="minor"/>
    </font>
    <font>
      <sz val="12"/>
      <color rgb="FF005300"/>
      <name val="Calibri"/>
      <family val="2"/>
      <scheme val="minor"/>
    </font>
    <font>
      <sz val="11"/>
      <color rgb="FF005300"/>
      <name val="Calibri"/>
      <family val="2"/>
      <scheme val="minor"/>
    </font>
    <font>
      <b/>
      <sz val="12"/>
      <color rgb="FF005300"/>
      <name val="Calibri"/>
      <family val="2"/>
      <scheme val="minor"/>
    </font>
    <font>
      <sz val="12"/>
      <color rgb="FFAF5F00"/>
      <name val="Calibri"/>
      <family val="2"/>
      <scheme val="minor"/>
    </font>
    <font>
      <sz val="11"/>
      <color rgb="FFAF5F0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9" tint="-0.249977111117893"/>
        <bgColor indexed="64"/>
      </patternFill>
    </fill>
    <fill>
      <patternFill patternType="solid">
        <fgColor theme="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rgb="FF002060"/>
        <bgColor indexed="64"/>
      </patternFill>
    </fill>
    <fill>
      <patternFill patternType="solid">
        <fgColor rgb="FFFFFF00"/>
        <bgColor indexed="64"/>
      </patternFill>
    </fill>
    <fill>
      <patternFill patternType="solid">
        <fgColor theme="2" tint="-0.89999084444715716"/>
        <bgColor indexed="64"/>
      </patternFill>
    </fill>
    <fill>
      <patternFill patternType="solid">
        <fgColor theme="1" tint="4.9989318521683403E-2"/>
        <bgColor indexed="64"/>
      </patternFill>
    </fill>
    <fill>
      <patternFill patternType="solid">
        <fgColor rgb="FF00B050"/>
        <bgColor indexed="64"/>
      </patternFill>
    </fill>
  </fills>
  <borders count="60">
    <border>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style="hair">
        <color indexed="64"/>
      </bottom>
      <diagonal/>
    </border>
    <border>
      <left/>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double">
        <color indexed="64"/>
      </left>
      <right/>
      <top/>
      <bottom/>
      <diagonal/>
    </border>
    <border>
      <left/>
      <right style="double">
        <color indexed="64"/>
      </right>
      <top/>
      <bottom/>
      <diagonal/>
    </border>
    <border>
      <left style="double">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double">
        <color indexed="64"/>
      </left>
      <right style="medium">
        <color indexed="64"/>
      </right>
      <top style="medium">
        <color indexed="64"/>
      </top>
      <bottom style="double">
        <color indexed="64"/>
      </bottom>
      <diagonal/>
    </border>
    <border>
      <left style="medium">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hair">
        <color indexed="64"/>
      </top>
      <bottom style="hair">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thin">
        <color indexed="64"/>
      </top>
      <bottom style="double">
        <color indexed="64"/>
      </bottom>
      <diagonal/>
    </border>
    <border>
      <left/>
      <right/>
      <top/>
      <bottom style="thin">
        <color indexed="64"/>
      </bottom>
      <diagonal/>
    </border>
    <border>
      <left/>
      <right style="double">
        <color indexed="64"/>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ck">
        <color indexed="64"/>
      </left>
      <right/>
      <top style="thin">
        <color indexed="64"/>
      </top>
      <bottom style="medium">
        <color indexed="64"/>
      </bottom>
      <diagonal/>
    </border>
    <border>
      <left style="thick">
        <color indexed="64"/>
      </left>
      <right/>
      <top style="medium">
        <color indexed="64"/>
      </top>
      <bottom style="hair">
        <color indexed="64"/>
      </bottom>
      <diagonal/>
    </border>
    <border>
      <left style="thick">
        <color indexed="64"/>
      </left>
      <right/>
      <top style="hair">
        <color indexed="64"/>
      </top>
      <bottom style="hair">
        <color indexed="64"/>
      </bottom>
      <diagonal/>
    </border>
    <border>
      <left style="thick">
        <color indexed="64"/>
      </left>
      <right/>
      <top style="thin">
        <color indexed="64"/>
      </top>
      <bottom style="double">
        <color indexed="64"/>
      </bottom>
      <diagonal/>
    </border>
    <border>
      <left style="thin">
        <color indexed="64"/>
      </left>
      <right/>
      <top/>
      <bottom style="hair">
        <color indexed="64"/>
      </bottom>
      <diagonal/>
    </border>
  </borders>
  <cellStyleXfs count="3">
    <xf numFmtId="0" fontId="0" fillId="0" borderId="0"/>
    <xf numFmtId="164" fontId="7" fillId="0" borderId="0" applyFont="0" applyFill="0" applyBorder="0" applyAlignment="0" applyProtection="0"/>
    <xf numFmtId="0" fontId="6" fillId="0" borderId="0"/>
  </cellStyleXfs>
  <cellXfs count="309">
    <xf numFmtId="0" fontId="0" fillId="0" borderId="0" xfId="0"/>
    <xf numFmtId="0" fontId="8"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center" vertical="center"/>
    </xf>
    <xf numFmtId="0" fontId="9" fillId="2" borderId="0" xfId="0" applyFont="1" applyFill="1" applyAlignment="1">
      <alignment vertical="center" wrapText="1"/>
    </xf>
    <xf numFmtId="0" fontId="10" fillId="2" borderId="0" xfId="0" applyFont="1" applyFill="1" applyAlignment="1">
      <alignment vertical="center"/>
    </xf>
    <xf numFmtId="0" fontId="9" fillId="2" borderId="0" xfId="0" applyFont="1" applyFill="1" applyAlignment="1">
      <alignment horizontal="center" vertical="center" wrapText="1"/>
    </xf>
    <xf numFmtId="0" fontId="16" fillId="2" borderId="3" xfId="0" applyFont="1" applyFill="1" applyBorder="1" applyAlignment="1" applyProtection="1">
      <alignment horizontal="center" vertical="center" wrapText="1"/>
      <protection locked="0"/>
    </xf>
    <xf numFmtId="0" fontId="16" fillId="2" borderId="4" xfId="0" applyFont="1" applyFill="1" applyBorder="1" applyAlignment="1" applyProtection="1">
      <alignment horizontal="center" vertical="center" wrapText="1"/>
      <protection locked="0"/>
    </xf>
    <xf numFmtId="0" fontId="14" fillId="2" borderId="0" xfId="0" applyNumberFormat="1" applyFont="1" applyFill="1" applyAlignment="1" applyProtection="1">
      <alignment horizontal="center" vertical="center" wrapText="1"/>
      <protection hidden="1"/>
    </xf>
    <xf numFmtId="0" fontId="22" fillId="3" borderId="10" xfId="0" applyFont="1" applyFill="1" applyBorder="1" applyAlignment="1" applyProtection="1">
      <alignment horizontal="center" vertical="center" wrapText="1"/>
      <protection hidden="1"/>
    </xf>
    <xf numFmtId="10" fontId="22" fillId="3" borderId="10" xfId="0" applyNumberFormat="1" applyFont="1" applyFill="1" applyBorder="1" applyAlignment="1" applyProtection="1">
      <alignment horizontal="center" vertical="center" wrapText="1"/>
      <protection hidden="1"/>
    </xf>
    <xf numFmtId="0" fontId="8" fillId="2" borderId="0" xfId="0" applyFont="1" applyFill="1" applyAlignment="1" applyProtection="1">
      <alignment horizontal="center" vertical="center" wrapText="1"/>
      <protection hidden="1"/>
    </xf>
    <xf numFmtId="0" fontId="9" fillId="2" borderId="0" xfId="0" applyFont="1" applyFill="1" applyAlignment="1" applyProtection="1">
      <alignment horizontal="right" vertical="center"/>
      <protection hidden="1"/>
    </xf>
    <xf numFmtId="0" fontId="8" fillId="2" borderId="0" xfId="0" applyFont="1" applyFill="1" applyAlignment="1" applyProtection="1">
      <alignment horizontal="right" vertical="center"/>
      <protection hidden="1"/>
    </xf>
    <xf numFmtId="10" fontId="22" fillId="3" borderId="11" xfId="0" applyNumberFormat="1" applyFont="1" applyFill="1" applyBorder="1" applyAlignment="1" applyProtection="1">
      <alignment horizontal="center" vertical="center" wrapText="1"/>
      <protection hidden="1"/>
    </xf>
    <xf numFmtId="0" fontId="8" fillId="2" borderId="0" xfId="0" applyFont="1" applyFill="1" applyAlignment="1" applyProtection="1">
      <alignment horizontal="left" vertical="center"/>
      <protection hidden="1"/>
    </xf>
    <xf numFmtId="14" fontId="13" fillId="2" borderId="0" xfId="0" applyNumberFormat="1" applyFont="1" applyFill="1" applyAlignment="1" applyProtection="1">
      <alignment horizontal="left" vertical="center"/>
      <protection hidden="1"/>
    </xf>
    <xf numFmtId="164" fontId="9" fillId="2" borderId="0" xfId="0" applyNumberFormat="1" applyFont="1" applyFill="1" applyAlignment="1" applyProtection="1">
      <alignment horizontal="left" vertical="center" wrapText="1"/>
      <protection hidden="1"/>
    </xf>
    <xf numFmtId="164" fontId="9" fillId="2" borderId="0" xfId="0" applyNumberFormat="1" applyFont="1" applyFill="1" applyAlignment="1" applyProtection="1">
      <alignment horizontal="left" vertical="center"/>
      <protection hidden="1"/>
    </xf>
    <xf numFmtId="0" fontId="0" fillId="4" borderId="0" xfId="0" applyFill="1"/>
    <xf numFmtId="0" fontId="24" fillId="4" borderId="0" xfId="0" applyFont="1" applyFill="1" applyAlignment="1"/>
    <xf numFmtId="0" fontId="9" fillId="2" borderId="0" xfId="0" applyFont="1" applyFill="1" applyAlignment="1" applyProtection="1">
      <alignment vertical="center"/>
      <protection locked="0"/>
    </xf>
    <xf numFmtId="0" fontId="9" fillId="2" borderId="0" xfId="0" applyFont="1" applyFill="1" applyAlignment="1" applyProtection="1">
      <alignment horizontal="center" vertical="center"/>
      <protection locked="0"/>
    </xf>
    <xf numFmtId="0" fontId="9" fillId="2" borderId="0" xfId="0" applyFont="1" applyFill="1" applyAlignment="1" applyProtection="1">
      <alignment vertical="center" wrapText="1"/>
      <protection locked="0"/>
    </xf>
    <xf numFmtId="0" fontId="9" fillId="2" borderId="0" xfId="0" applyFont="1" applyFill="1" applyAlignment="1" applyProtection="1">
      <alignment horizontal="center" vertical="center" wrapText="1"/>
      <protection locked="0"/>
    </xf>
    <xf numFmtId="0" fontId="9" fillId="2" borderId="0" xfId="0" applyFont="1" applyFill="1" applyAlignment="1" applyProtection="1">
      <alignment horizontal="left" vertical="center"/>
      <protection hidden="1"/>
    </xf>
    <xf numFmtId="0" fontId="0" fillId="5" borderId="0" xfId="0" applyFill="1" applyProtection="1"/>
    <xf numFmtId="0" fontId="0" fillId="5" borderId="0" xfId="0" applyFill="1" applyAlignment="1" applyProtection="1">
      <alignment horizontal="center"/>
    </xf>
    <xf numFmtId="0" fontId="0" fillId="5" borderId="15" xfId="0" applyFill="1" applyBorder="1" applyProtection="1"/>
    <xf numFmtId="0" fontId="0" fillId="5" borderId="0" xfId="0" applyFill="1" applyBorder="1" applyProtection="1"/>
    <xf numFmtId="0" fontId="0" fillId="5" borderId="0" xfId="0" applyFill="1" applyBorder="1" applyAlignment="1" applyProtection="1">
      <alignment horizontal="center"/>
    </xf>
    <xf numFmtId="0" fontId="0" fillId="5" borderId="16" xfId="0" applyFill="1" applyBorder="1" applyAlignment="1" applyProtection="1">
      <alignment horizontal="right"/>
      <protection hidden="1"/>
    </xf>
    <xf numFmtId="0" fontId="0" fillId="5" borderId="0" xfId="0" applyFill="1" applyAlignment="1" applyProtection="1">
      <alignment horizontal="center" vertical="center"/>
    </xf>
    <xf numFmtId="18" fontId="15" fillId="5" borderId="19" xfId="0" applyNumberFormat="1" applyFont="1" applyFill="1" applyBorder="1" applyAlignment="1" applyProtection="1">
      <alignment horizontal="center" vertical="center"/>
      <protection locked="0"/>
    </xf>
    <xf numFmtId="0" fontId="15" fillId="5" borderId="0" xfId="0" applyFont="1" applyFill="1" applyBorder="1" applyAlignment="1" applyProtection="1">
      <alignment horizontal="center" vertical="center"/>
      <protection locked="0"/>
    </xf>
    <xf numFmtId="18" fontId="15" fillId="5" borderId="20" xfId="0" applyNumberFormat="1" applyFont="1" applyFill="1" applyBorder="1" applyAlignment="1" applyProtection="1">
      <alignment horizontal="center" vertical="center"/>
      <protection locked="0"/>
    </xf>
    <xf numFmtId="0" fontId="26" fillId="5" borderId="21" xfId="0" applyFont="1" applyFill="1" applyBorder="1" applyAlignment="1" applyProtection="1">
      <alignment horizontal="center" vertical="center" wrapText="1"/>
      <protection locked="0"/>
    </xf>
    <xf numFmtId="0" fontId="10" fillId="5" borderId="19" xfId="0" applyFont="1" applyFill="1" applyBorder="1" applyAlignment="1" applyProtection="1">
      <alignment horizontal="center" vertical="center"/>
      <protection locked="0"/>
    </xf>
    <xf numFmtId="0" fontId="10" fillId="5" borderId="0" xfId="0" applyFont="1" applyFill="1" applyBorder="1" applyAlignment="1" applyProtection="1">
      <alignment horizontal="center" vertical="center"/>
      <protection locked="0"/>
    </xf>
    <xf numFmtId="0" fontId="0" fillId="5" borderId="0" xfId="0" applyFill="1" applyProtection="1">
      <protection locked="0"/>
    </xf>
    <xf numFmtId="0" fontId="26" fillId="5" borderId="22" xfId="0" applyFont="1" applyFill="1" applyBorder="1" applyAlignment="1" applyProtection="1">
      <alignment horizontal="center" vertical="center" wrapText="1"/>
      <protection locked="0"/>
    </xf>
    <xf numFmtId="0" fontId="27" fillId="5" borderId="15" xfId="0" applyFont="1" applyFill="1" applyBorder="1" applyAlignment="1" applyProtection="1">
      <alignment horizontal="center" vertical="center"/>
      <protection locked="0"/>
    </xf>
    <xf numFmtId="0" fontId="25" fillId="5" borderId="22" xfId="0" applyFont="1" applyFill="1" applyBorder="1" applyAlignment="1" applyProtection="1">
      <alignment horizontal="center" vertical="center" wrapText="1"/>
      <protection locked="0"/>
    </xf>
    <xf numFmtId="0" fontId="10" fillId="5" borderId="0" xfId="0" applyFont="1" applyFill="1" applyBorder="1" applyAlignment="1" applyProtection="1">
      <alignment horizontal="center" vertical="center" wrapText="1"/>
      <protection locked="0"/>
    </xf>
    <xf numFmtId="0" fontId="10" fillId="5" borderId="19" xfId="0" applyFont="1" applyFill="1" applyBorder="1" applyAlignment="1" applyProtection="1">
      <alignment horizontal="center" vertical="center" wrapText="1"/>
      <protection locked="0"/>
    </xf>
    <xf numFmtId="18" fontId="15" fillId="5" borderId="0" xfId="0" applyNumberFormat="1" applyFont="1" applyFill="1" applyBorder="1" applyAlignment="1" applyProtection="1">
      <alignment horizontal="center" vertical="center"/>
      <protection locked="0"/>
    </xf>
    <xf numFmtId="0" fontId="28" fillId="5" borderId="16" xfId="0" applyFont="1" applyFill="1" applyBorder="1" applyAlignment="1" applyProtection="1">
      <alignment horizontal="center" vertical="center" textRotation="90"/>
      <protection locked="0"/>
    </xf>
    <xf numFmtId="0" fontId="29" fillId="5" borderId="23" xfId="0" applyFont="1" applyFill="1" applyBorder="1" applyAlignment="1" applyProtection="1">
      <alignment horizontal="center" vertical="center"/>
      <protection hidden="1"/>
    </xf>
    <xf numFmtId="0" fontId="30" fillId="5" borderId="24" xfId="0" applyFont="1" applyFill="1" applyBorder="1" applyAlignment="1" applyProtection="1">
      <alignment horizontal="left" vertical="center"/>
      <protection locked="0"/>
    </xf>
    <xf numFmtId="0" fontId="30" fillId="5" borderId="10" xfId="0" applyFont="1" applyFill="1" applyBorder="1" applyAlignment="1" applyProtection="1">
      <alignment horizontal="center" vertical="center"/>
      <protection locked="0"/>
    </xf>
    <xf numFmtId="0" fontId="0" fillId="6" borderId="0" xfId="0" applyFill="1" applyAlignment="1" applyProtection="1">
      <alignment horizontal="center" vertical="center" wrapText="1"/>
      <protection locked="0"/>
    </xf>
    <xf numFmtId="0" fontId="0" fillId="6" borderId="0" xfId="0" applyFill="1" applyAlignment="1" applyProtection="1">
      <alignment horizontal="center" vertical="center"/>
      <protection locked="0"/>
    </xf>
    <xf numFmtId="0" fontId="0" fillId="6" borderId="0" xfId="0" applyFill="1" applyProtection="1">
      <protection locked="0"/>
    </xf>
    <xf numFmtId="0" fontId="31" fillId="6" borderId="0" xfId="0" applyFont="1" applyFill="1" applyProtection="1">
      <protection locked="0"/>
    </xf>
    <xf numFmtId="0" fontId="32" fillId="7" borderId="26" xfId="0" applyFont="1" applyFill="1" applyBorder="1" applyAlignment="1" applyProtection="1">
      <alignment horizontal="left" vertical="center"/>
      <protection locked="0"/>
    </xf>
    <xf numFmtId="0" fontId="32" fillId="7" borderId="27" xfId="0" applyFont="1" applyFill="1" applyBorder="1" applyAlignment="1" applyProtection="1">
      <alignment horizontal="left" vertical="center"/>
      <protection locked="0"/>
    </xf>
    <xf numFmtId="0" fontId="32" fillId="7" borderId="0" xfId="0" applyFont="1" applyFill="1" applyBorder="1" applyAlignment="1" applyProtection="1">
      <alignment horizontal="left" vertical="center"/>
      <protection locked="0"/>
    </xf>
    <xf numFmtId="0" fontId="32" fillId="7" borderId="28" xfId="0" applyFont="1" applyFill="1" applyBorder="1" applyAlignment="1" applyProtection="1">
      <alignment horizontal="left" vertical="center"/>
      <protection locked="0"/>
    </xf>
    <xf numFmtId="1" fontId="31" fillId="6" borderId="0" xfId="0" applyNumberFormat="1" applyFont="1" applyFill="1" applyProtection="1">
      <protection locked="0"/>
    </xf>
    <xf numFmtId="0" fontId="33" fillId="6" borderId="0" xfId="0" applyNumberFormat="1" applyFont="1" applyFill="1" applyAlignment="1" applyProtection="1">
      <alignment horizontal="center" vertical="center" wrapText="1"/>
      <protection locked="0" hidden="1"/>
    </xf>
    <xf numFmtId="0" fontId="0" fillId="6" borderId="0" xfId="0" applyFill="1" applyProtection="1"/>
    <xf numFmtId="0" fontId="0" fillId="6" borderId="0" xfId="0" applyFill="1" applyAlignment="1" applyProtection="1">
      <alignment horizontal="center" vertical="center" wrapText="1"/>
    </xf>
    <xf numFmtId="0" fontId="0" fillId="6" borderId="0" xfId="0" applyFill="1" applyAlignment="1" applyProtection="1">
      <alignment horizontal="center" vertical="center"/>
    </xf>
    <xf numFmtId="0" fontId="0" fillId="6" borderId="0" xfId="0" applyFill="1" applyAlignment="1" applyProtection="1">
      <alignment wrapText="1"/>
    </xf>
    <xf numFmtId="0" fontId="31" fillId="6" borderId="0" xfId="0" applyFont="1" applyFill="1" applyProtection="1"/>
    <xf numFmtId="0" fontId="0" fillId="7" borderId="30" xfId="0" applyFill="1" applyBorder="1" applyAlignment="1" applyProtection="1">
      <alignment vertical="center"/>
    </xf>
    <xf numFmtId="0" fontId="0" fillId="7" borderId="26" xfId="0" applyFill="1" applyBorder="1" applyAlignment="1" applyProtection="1">
      <alignment vertical="center"/>
    </xf>
    <xf numFmtId="0" fontId="31" fillId="7" borderId="26" xfId="0" applyFont="1" applyFill="1" applyBorder="1" applyAlignment="1" applyProtection="1">
      <alignment vertical="center"/>
    </xf>
    <xf numFmtId="0" fontId="0" fillId="7" borderId="31" xfId="0" applyFill="1" applyBorder="1" applyAlignment="1" applyProtection="1">
      <alignment vertical="center"/>
    </xf>
    <xf numFmtId="0" fontId="0" fillId="7" borderId="0" xfId="0" applyFill="1" applyBorder="1" applyAlignment="1" applyProtection="1">
      <alignment vertical="center"/>
    </xf>
    <xf numFmtId="0" fontId="31" fillId="7" borderId="0" xfId="0" applyFont="1" applyFill="1" applyBorder="1" applyAlignment="1" applyProtection="1">
      <alignment vertical="center"/>
    </xf>
    <xf numFmtId="0" fontId="34" fillId="7" borderId="31" xfId="0" applyFont="1" applyFill="1" applyBorder="1" applyAlignment="1" applyProtection="1">
      <alignment vertical="center"/>
    </xf>
    <xf numFmtId="0" fontId="34" fillId="7" borderId="28" xfId="0" applyFont="1" applyFill="1" applyBorder="1" applyAlignment="1" applyProtection="1">
      <alignment vertical="center"/>
    </xf>
    <xf numFmtId="0" fontId="35" fillId="7" borderId="31" xfId="0" applyFont="1" applyFill="1" applyBorder="1" applyAlignment="1" applyProtection="1">
      <alignment horizontal="right" vertical="center"/>
    </xf>
    <xf numFmtId="0" fontId="35" fillId="7" borderId="0" xfId="0" applyFont="1" applyFill="1" applyBorder="1" applyAlignment="1" applyProtection="1">
      <alignment vertical="center"/>
    </xf>
    <xf numFmtId="0" fontId="35" fillId="7" borderId="0" xfId="0" applyFont="1" applyFill="1" applyBorder="1" applyAlignment="1" applyProtection="1">
      <alignment horizontal="center" vertical="center"/>
    </xf>
    <xf numFmtId="0" fontId="35" fillId="7" borderId="28" xfId="0" applyFont="1" applyFill="1" applyBorder="1" applyAlignment="1" applyProtection="1">
      <alignment vertical="center"/>
    </xf>
    <xf numFmtId="0" fontId="0" fillId="7" borderId="32" xfId="0" applyFill="1" applyBorder="1" applyAlignment="1" applyProtection="1">
      <alignment vertical="center"/>
    </xf>
    <xf numFmtId="0" fontId="0" fillId="7" borderId="33" xfId="0" applyFill="1" applyBorder="1" applyAlignment="1" applyProtection="1">
      <alignment vertical="center"/>
    </xf>
    <xf numFmtId="0" fontId="31" fillId="7" borderId="33" xfId="0" applyFont="1" applyFill="1" applyBorder="1" applyAlignment="1" applyProtection="1">
      <alignment vertical="center"/>
    </xf>
    <xf numFmtId="0" fontId="31" fillId="7" borderId="34" xfId="0" applyFont="1" applyFill="1" applyBorder="1" applyAlignment="1" applyProtection="1">
      <alignment vertical="center"/>
    </xf>
    <xf numFmtId="0" fontId="32" fillId="7" borderId="26" xfId="0" applyFont="1" applyFill="1" applyBorder="1" applyAlignment="1" applyProtection="1">
      <alignment horizontal="left"/>
      <protection locked="0"/>
    </xf>
    <xf numFmtId="0" fontId="36" fillId="7" borderId="31" xfId="0" applyFont="1" applyFill="1" applyBorder="1" applyAlignment="1" applyProtection="1">
      <alignment horizontal="center" vertical="center"/>
    </xf>
    <xf numFmtId="0" fontId="36" fillId="7" borderId="0" xfId="0" applyFont="1" applyFill="1" applyBorder="1" applyAlignment="1" applyProtection="1">
      <alignment horizontal="center" vertical="center"/>
    </xf>
    <xf numFmtId="0" fontId="37" fillId="5" borderId="35" xfId="0" applyFont="1" applyFill="1" applyBorder="1" applyAlignment="1" applyProtection="1">
      <alignment horizontal="center" vertical="center" wrapText="1"/>
      <protection hidden="1"/>
    </xf>
    <xf numFmtId="0" fontId="37" fillId="5" borderId="3" xfId="0" applyFont="1" applyFill="1" applyBorder="1" applyAlignment="1" applyProtection="1">
      <alignment horizontal="center" vertical="center" wrapText="1"/>
      <protection hidden="1"/>
    </xf>
    <xf numFmtId="0" fontId="37" fillId="5" borderId="29" xfId="0" applyFont="1" applyFill="1" applyBorder="1" applyAlignment="1" applyProtection="1">
      <alignment horizontal="center" vertical="center" wrapText="1"/>
      <protection hidden="1"/>
    </xf>
    <xf numFmtId="0" fontId="38" fillId="5" borderId="3" xfId="0" applyFont="1" applyFill="1" applyBorder="1" applyAlignment="1" applyProtection="1">
      <alignment horizontal="center" vertical="center"/>
      <protection hidden="1"/>
    </xf>
    <xf numFmtId="0" fontId="38" fillId="5" borderId="29" xfId="0" applyFont="1" applyFill="1" applyBorder="1" applyAlignment="1" applyProtection="1">
      <alignment horizontal="center" vertical="center"/>
      <protection hidden="1"/>
    </xf>
    <xf numFmtId="0" fontId="39" fillId="8" borderId="37" xfId="0" applyFont="1" applyFill="1" applyBorder="1" applyAlignment="1" applyProtection="1">
      <alignment horizontal="center" vertical="center"/>
      <protection hidden="1"/>
    </xf>
    <xf numFmtId="1" fontId="25" fillId="5" borderId="15" xfId="0" applyNumberFormat="1" applyFont="1" applyFill="1" applyBorder="1" applyAlignment="1" applyProtection="1">
      <alignment horizontal="center" vertical="center"/>
      <protection locked="0"/>
    </xf>
    <xf numFmtId="1" fontId="27" fillId="5" borderId="15" xfId="0" applyNumberFormat="1" applyFont="1" applyFill="1" applyBorder="1" applyAlignment="1" applyProtection="1">
      <alignment horizontal="center" vertical="center"/>
      <protection locked="0"/>
    </xf>
    <xf numFmtId="165" fontId="8" fillId="2" borderId="0" xfId="0" applyNumberFormat="1" applyFont="1" applyFill="1" applyAlignment="1" applyProtection="1">
      <alignment horizontal="right" vertical="center"/>
      <protection hidden="1"/>
    </xf>
    <xf numFmtId="0" fontId="50" fillId="8" borderId="36" xfId="0" applyFont="1" applyFill="1" applyBorder="1" applyAlignment="1" applyProtection="1">
      <alignment horizontal="center" vertical="center"/>
      <protection hidden="1"/>
    </xf>
    <xf numFmtId="0" fontId="50" fillId="8" borderId="29" xfId="0" applyFont="1" applyFill="1" applyBorder="1" applyAlignment="1" applyProtection="1">
      <alignment horizontal="center" vertical="center"/>
      <protection hidden="1"/>
    </xf>
    <xf numFmtId="18" fontId="15" fillId="5" borderId="19" xfId="0" applyNumberFormat="1" applyFont="1" applyFill="1" applyBorder="1" applyAlignment="1" applyProtection="1">
      <alignment horizontal="center" vertical="center"/>
    </xf>
    <xf numFmtId="0" fontId="16" fillId="2" borderId="6" xfId="0" applyFont="1" applyFill="1" applyBorder="1" applyAlignment="1" applyProtection="1">
      <alignment vertical="center"/>
      <protection locked="0"/>
    </xf>
    <xf numFmtId="0" fontId="16" fillId="2" borderId="5" xfId="0" applyFont="1" applyFill="1" applyBorder="1" applyAlignment="1" applyProtection="1">
      <alignment vertical="center"/>
      <protection locked="0"/>
    </xf>
    <xf numFmtId="0" fontId="16" fillId="2" borderId="5" xfId="0" applyFont="1" applyFill="1" applyBorder="1" applyAlignment="1" applyProtection="1">
      <alignment vertical="center" wrapText="1"/>
      <protection locked="0"/>
    </xf>
    <xf numFmtId="0" fontId="17" fillId="5" borderId="35" xfId="0" applyFont="1" applyFill="1" applyBorder="1" applyAlignment="1" applyProtection="1">
      <alignment horizontal="left" vertical="center" wrapText="1" indent="2"/>
      <protection hidden="1"/>
    </xf>
    <xf numFmtId="0" fontId="54" fillId="5" borderId="35" xfId="0" applyFont="1" applyFill="1" applyBorder="1" applyAlignment="1" applyProtection="1">
      <alignment horizontal="left" vertical="center" wrapText="1" indent="2"/>
      <protection hidden="1"/>
    </xf>
    <xf numFmtId="0" fontId="19" fillId="5" borderId="35" xfId="0" applyFont="1" applyFill="1" applyBorder="1" applyAlignment="1" applyProtection="1">
      <alignment horizontal="left" vertical="center" wrapText="1" indent="2"/>
      <protection hidden="1"/>
    </xf>
    <xf numFmtId="0" fontId="18" fillId="5" borderId="35" xfId="0" applyFont="1" applyFill="1" applyBorder="1" applyAlignment="1" applyProtection="1">
      <alignment horizontal="left" vertical="center" wrapText="1" indent="2"/>
      <protection hidden="1"/>
    </xf>
    <xf numFmtId="0" fontId="55" fillId="2" borderId="4" xfId="0" applyFont="1" applyFill="1" applyBorder="1" applyAlignment="1" applyProtection="1">
      <alignment horizontal="center" vertical="center" wrapText="1"/>
      <protection locked="0"/>
    </xf>
    <xf numFmtId="0" fontId="55" fillId="2" borderId="3" xfId="0" applyFont="1" applyFill="1" applyBorder="1" applyAlignment="1" applyProtection="1">
      <alignment horizontal="center" vertical="center" wrapText="1"/>
      <protection locked="0"/>
    </xf>
    <xf numFmtId="0" fontId="38" fillId="5" borderId="12" xfId="0" applyFont="1" applyFill="1" applyBorder="1" applyAlignment="1" applyProtection="1">
      <alignment horizontal="center" vertical="center"/>
      <protection hidden="1"/>
    </xf>
    <xf numFmtId="0" fontId="55" fillId="2" borderId="6" xfId="0" applyFont="1" applyFill="1" applyBorder="1" applyAlignment="1" applyProtection="1">
      <alignment vertical="center"/>
      <protection locked="0"/>
    </xf>
    <xf numFmtId="0" fontId="55" fillId="2" borderId="5" xfId="0" applyFont="1" applyFill="1" applyBorder="1" applyAlignment="1" applyProtection="1">
      <alignment vertical="center"/>
      <protection locked="0"/>
    </xf>
    <xf numFmtId="0" fontId="9" fillId="2" borderId="0" xfId="0" applyFont="1" applyFill="1" applyAlignment="1" applyProtection="1">
      <alignment vertical="center"/>
    </xf>
    <xf numFmtId="0" fontId="9" fillId="2" borderId="0" xfId="0" applyFont="1" applyFill="1" applyAlignment="1" applyProtection="1">
      <alignment horizontal="center" vertical="center" wrapText="1"/>
    </xf>
    <xf numFmtId="0" fontId="9" fillId="2" borderId="0" xfId="0" applyFont="1" applyFill="1" applyAlignment="1" applyProtection="1">
      <alignment vertical="center" wrapText="1"/>
    </xf>
    <xf numFmtId="0" fontId="8" fillId="2" borderId="0" xfId="0" applyFont="1" applyFill="1" applyAlignment="1" applyProtection="1">
      <alignment vertical="center"/>
    </xf>
    <xf numFmtId="0" fontId="8" fillId="2" borderId="0" xfId="0" applyFont="1" applyFill="1" applyAlignment="1" applyProtection="1">
      <alignment horizontal="left" vertical="center"/>
    </xf>
    <xf numFmtId="0" fontId="8" fillId="2" borderId="0" xfId="0" applyFont="1" applyFill="1" applyAlignment="1" applyProtection="1">
      <alignment vertical="center" wrapText="1"/>
    </xf>
    <xf numFmtId="0" fontId="47" fillId="2" borderId="0" xfId="0" applyFont="1" applyFill="1" applyAlignment="1" applyProtection="1">
      <alignment vertical="center"/>
    </xf>
    <xf numFmtId="0" fontId="47" fillId="2" borderId="0" xfId="0" applyFont="1" applyFill="1" applyAlignment="1" applyProtection="1">
      <alignment horizontal="right" vertical="center"/>
    </xf>
    <xf numFmtId="0" fontId="8" fillId="2" borderId="0" xfId="0" applyFont="1" applyFill="1" applyAlignment="1" applyProtection="1">
      <alignment horizontal="center" vertical="center"/>
    </xf>
    <xf numFmtId="14" fontId="13" fillId="2" borderId="0" xfId="0" applyNumberFormat="1" applyFont="1" applyFill="1" applyAlignment="1" applyProtection="1">
      <alignment horizontal="left" vertical="center"/>
    </xf>
    <xf numFmtId="0" fontId="14" fillId="2" borderId="0" xfId="0" applyFont="1" applyFill="1" applyAlignment="1" applyProtection="1">
      <alignment horizontal="left" vertical="center"/>
    </xf>
    <xf numFmtId="22" fontId="8" fillId="2" borderId="0" xfId="0" applyNumberFormat="1" applyFont="1" applyFill="1" applyAlignment="1" applyProtection="1">
      <alignment horizontal="center" vertical="center" wrapText="1"/>
    </xf>
    <xf numFmtId="164" fontId="8" fillId="2" borderId="0" xfId="0" applyNumberFormat="1" applyFont="1" applyFill="1" applyAlignment="1" applyProtection="1">
      <alignment horizontal="right" vertical="center"/>
    </xf>
    <xf numFmtId="0" fontId="8" fillId="2" borderId="0" xfId="0" applyFont="1" applyFill="1" applyAlignment="1" applyProtection="1">
      <alignment horizontal="center" vertical="center" wrapText="1"/>
    </xf>
    <xf numFmtId="0" fontId="8" fillId="2" borderId="0" xfId="0" applyFont="1" applyFill="1" applyAlignment="1" applyProtection="1">
      <alignment horizontal="right" vertical="center"/>
    </xf>
    <xf numFmtId="14" fontId="11" fillId="2" borderId="0" xfId="0" applyNumberFormat="1" applyFont="1" applyFill="1" applyAlignment="1" applyProtection="1">
      <alignment horizontal="center" vertical="center" wrapText="1"/>
    </xf>
    <xf numFmtId="0" fontId="8" fillId="2" borderId="0" xfId="0" applyFont="1" applyFill="1" applyBorder="1" applyAlignment="1" applyProtection="1">
      <alignment vertical="center"/>
    </xf>
    <xf numFmtId="0" fontId="10" fillId="2" borderId="0"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0" fontId="12" fillId="2" borderId="2" xfId="0" applyFont="1" applyFill="1" applyBorder="1" applyAlignment="1" applyProtection="1">
      <alignment horizontal="center" vertical="center" wrapText="1"/>
    </xf>
    <xf numFmtId="0" fontId="20" fillId="2" borderId="7" xfId="0" applyFont="1" applyFill="1" applyBorder="1" applyAlignment="1" applyProtection="1">
      <alignment horizontal="center" vertical="center" wrapText="1"/>
    </xf>
    <xf numFmtId="0" fontId="20" fillId="2" borderId="1" xfId="0" applyFont="1" applyFill="1" applyBorder="1" applyAlignment="1" applyProtection="1">
      <alignment horizontal="left" vertical="center" wrapText="1"/>
    </xf>
    <xf numFmtId="0" fontId="20" fillId="2" borderId="55" xfId="0" applyFont="1" applyFill="1" applyBorder="1" applyAlignment="1" applyProtection="1">
      <alignment horizontal="center" vertical="center" wrapText="1"/>
    </xf>
    <xf numFmtId="0" fontId="10" fillId="2" borderId="0" xfId="0" applyFont="1" applyFill="1" applyAlignment="1" applyProtection="1">
      <alignment vertical="center"/>
    </xf>
    <xf numFmtId="0" fontId="9" fillId="2" borderId="0" xfId="0" applyFont="1" applyFill="1" applyBorder="1" applyAlignment="1" applyProtection="1">
      <alignment vertical="center"/>
    </xf>
    <xf numFmtId="0" fontId="23" fillId="2" borderId="3" xfId="0" applyFont="1" applyFill="1" applyBorder="1" applyAlignment="1" applyProtection="1">
      <alignment horizontal="center" vertical="center"/>
    </xf>
    <xf numFmtId="0" fontId="16" fillId="2" borderId="56" xfId="0" applyFont="1" applyFill="1" applyBorder="1" applyAlignment="1" applyProtection="1">
      <alignment horizontal="center" vertical="center" wrapText="1"/>
    </xf>
    <xf numFmtId="0" fontId="16" fillId="2" borderId="4" xfId="0" applyFont="1" applyFill="1" applyBorder="1" applyAlignment="1" applyProtection="1">
      <alignment vertical="center" wrapText="1"/>
    </xf>
    <xf numFmtId="0" fontId="55" fillId="2" borderId="4" xfId="0" applyFont="1" applyFill="1" applyBorder="1" applyAlignment="1" applyProtection="1">
      <alignment horizontal="center" vertical="center" wrapText="1"/>
    </xf>
    <xf numFmtId="0" fontId="55" fillId="2" borderId="4" xfId="0" applyFont="1" applyFill="1" applyBorder="1" applyAlignment="1" applyProtection="1">
      <alignment vertical="center" wrapText="1"/>
    </xf>
    <xf numFmtId="0" fontId="21" fillId="2" borderId="9" xfId="0" applyFont="1" applyFill="1" applyBorder="1" applyAlignment="1" applyProtection="1">
      <alignment horizontal="center" vertical="center" wrapText="1"/>
    </xf>
    <xf numFmtId="0" fontId="18" fillId="2" borderId="3" xfId="0" applyFont="1" applyFill="1" applyBorder="1" applyAlignment="1" applyProtection="1">
      <alignment vertical="center" wrapText="1"/>
    </xf>
    <xf numFmtId="0" fontId="18" fillId="2" borderId="3" xfId="0" applyFont="1" applyFill="1" applyBorder="1" applyAlignment="1" applyProtection="1">
      <alignment horizontal="center" vertical="center" wrapText="1"/>
    </xf>
    <xf numFmtId="0" fontId="16" fillId="2" borderId="57" xfId="0" applyFont="1" applyFill="1" applyBorder="1" applyAlignment="1" applyProtection="1">
      <alignment horizontal="center" vertical="center" wrapText="1"/>
    </xf>
    <xf numFmtId="0" fontId="16" fillId="2" borderId="3" xfId="0" applyFont="1" applyFill="1" applyBorder="1" applyAlignment="1" applyProtection="1">
      <alignment vertical="center" wrapText="1"/>
    </xf>
    <xf numFmtId="0" fontId="16" fillId="2" borderId="3" xfId="0" applyFont="1" applyFill="1" applyBorder="1" applyAlignment="1" applyProtection="1">
      <alignment horizontal="center" vertical="center" wrapText="1"/>
    </xf>
    <xf numFmtId="0" fontId="55" fillId="2" borderId="3" xfId="0" applyFont="1" applyFill="1" applyBorder="1" applyAlignment="1" applyProtection="1">
      <alignment horizontal="center" vertical="center" wrapText="1"/>
    </xf>
    <xf numFmtId="0" fontId="55" fillId="2" borderId="3" xfId="0" applyFont="1" applyFill="1" applyBorder="1" applyAlignment="1" applyProtection="1">
      <alignment vertical="center" wrapText="1"/>
    </xf>
    <xf numFmtId="0" fontId="55" fillId="2" borderId="5" xfId="0" applyFont="1" applyFill="1" applyBorder="1" applyAlignment="1" applyProtection="1">
      <alignment vertical="center"/>
    </xf>
    <xf numFmtId="0" fontId="17" fillId="2" borderId="3" xfId="0" applyFont="1" applyFill="1" applyBorder="1" applyAlignment="1" applyProtection="1">
      <alignment vertical="center" wrapText="1"/>
    </xf>
    <xf numFmtId="0" fontId="17" fillId="2" borderId="3" xfId="0" applyFont="1" applyFill="1" applyBorder="1" applyAlignment="1" applyProtection="1">
      <alignment horizontal="center" vertical="center" wrapText="1"/>
    </xf>
    <xf numFmtId="0" fontId="19" fillId="2" borderId="3" xfId="0" applyFont="1" applyFill="1" applyBorder="1" applyAlignment="1" applyProtection="1">
      <alignment horizontal="center" vertical="center" wrapText="1"/>
    </xf>
    <xf numFmtId="0" fontId="55" fillId="2" borderId="5" xfId="0" applyFont="1" applyFill="1" applyBorder="1" applyAlignment="1" applyProtection="1">
      <alignment vertical="center" wrapText="1"/>
    </xf>
    <xf numFmtId="0" fontId="18" fillId="2" borderId="5" xfId="0" applyFont="1" applyFill="1" applyBorder="1" applyAlignment="1" applyProtection="1">
      <alignment horizontal="center" vertical="center" wrapText="1"/>
    </xf>
    <xf numFmtId="0" fontId="53" fillId="2" borderId="5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2" borderId="3" xfId="0" applyFont="1" applyFill="1" applyBorder="1" applyAlignment="1" applyProtection="1">
      <alignment vertical="center" wrapText="1"/>
    </xf>
    <xf numFmtId="0" fontId="15" fillId="2" borderId="3" xfId="0" applyFont="1" applyFill="1" applyBorder="1" applyAlignment="1" applyProtection="1">
      <alignment horizontal="center" vertical="center" wrapText="1"/>
    </xf>
    <xf numFmtId="0" fontId="15" fillId="2" borderId="5" xfId="0" applyFont="1" applyFill="1" applyBorder="1" applyAlignment="1" applyProtection="1">
      <alignment horizontal="center" vertical="center" wrapText="1"/>
    </xf>
    <xf numFmtId="0" fontId="19" fillId="2" borderId="12" xfId="0" applyFont="1" applyFill="1" applyBorder="1" applyAlignment="1" applyProtection="1">
      <alignment horizontal="center" vertical="center"/>
    </xf>
    <xf numFmtId="0" fontId="19" fillId="2" borderId="12" xfId="0" applyFont="1" applyFill="1" applyBorder="1" applyAlignment="1" applyProtection="1">
      <alignment vertical="center" wrapText="1"/>
    </xf>
    <xf numFmtId="0" fontId="19" fillId="2" borderId="12" xfId="0" applyFont="1" applyFill="1" applyBorder="1" applyAlignment="1" applyProtection="1">
      <alignment horizontal="center" vertical="center" wrapText="1"/>
    </xf>
    <xf numFmtId="0" fontId="18" fillId="2" borderId="13" xfId="0" applyFont="1" applyFill="1" applyBorder="1" applyAlignment="1" applyProtection="1">
      <alignment horizontal="center" vertical="center" wrapText="1"/>
    </xf>
    <xf numFmtId="0" fontId="18" fillId="2" borderId="12" xfId="0" applyFont="1" applyFill="1" applyBorder="1" applyAlignment="1" applyProtection="1">
      <alignment vertical="center" wrapText="1"/>
    </xf>
    <xf numFmtId="0" fontId="18" fillId="2" borderId="12" xfId="0" applyFont="1" applyFill="1" applyBorder="1" applyAlignment="1" applyProtection="1">
      <alignment horizontal="center" vertical="center" wrapText="1"/>
    </xf>
    <xf numFmtId="0" fontId="55" fillId="2" borderId="12" xfId="0" applyFont="1" applyFill="1" applyBorder="1" applyAlignment="1" applyProtection="1">
      <alignment horizontal="center" vertical="center" wrapText="1"/>
    </xf>
    <xf numFmtId="0" fontId="55" fillId="2" borderId="12" xfId="0" applyFont="1" applyFill="1" applyBorder="1" applyAlignment="1" applyProtection="1">
      <alignment vertical="center" wrapText="1"/>
    </xf>
    <xf numFmtId="0" fontId="55" fillId="2" borderId="14" xfId="0" applyFont="1" applyFill="1" applyBorder="1" applyAlignment="1" applyProtection="1">
      <alignment vertical="center"/>
    </xf>
    <xf numFmtId="0" fontId="23" fillId="2" borderId="12" xfId="0" applyFont="1" applyFill="1" applyBorder="1" applyAlignment="1" applyProtection="1">
      <alignment horizontal="center" vertical="center"/>
    </xf>
    <xf numFmtId="0" fontId="17" fillId="2" borderId="12" xfId="0" applyFont="1" applyFill="1" applyBorder="1" applyAlignment="1" applyProtection="1">
      <alignment vertical="center" wrapText="1"/>
    </xf>
    <xf numFmtId="0" fontId="17" fillId="2" borderId="12" xfId="0" applyFont="1" applyFill="1" applyBorder="1" applyAlignment="1" applyProtection="1">
      <alignment horizontal="center" vertical="center" wrapText="1"/>
    </xf>
    <xf numFmtId="0" fontId="15" fillId="2" borderId="13" xfId="0" applyFont="1" applyFill="1" applyBorder="1" applyAlignment="1" applyProtection="1">
      <alignment horizontal="center" vertical="center" wrapText="1"/>
    </xf>
    <xf numFmtId="0" fontId="15" fillId="2" borderId="12" xfId="0" applyFont="1" applyFill="1" applyBorder="1" applyAlignment="1" applyProtection="1">
      <alignment vertical="center" wrapText="1"/>
    </xf>
    <xf numFmtId="0" fontId="15" fillId="2" borderId="12" xfId="0" applyFont="1" applyFill="1" applyBorder="1" applyAlignment="1" applyProtection="1">
      <alignment horizontal="center" vertical="center" wrapText="1"/>
    </xf>
    <xf numFmtId="0" fontId="15" fillId="2" borderId="14" xfId="0" applyFont="1" applyFill="1" applyBorder="1" applyAlignment="1" applyProtection="1">
      <alignment horizontal="center" vertical="center" wrapText="1"/>
    </xf>
    <xf numFmtId="0" fontId="16" fillId="2" borderId="12" xfId="0" applyFont="1" applyFill="1" applyBorder="1" applyAlignment="1" applyProtection="1">
      <alignment vertical="center" wrapText="1"/>
    </xf>
    <xf numFmtId="0" fontId="16" fillId="2" borderId="12" xfId="0" applyFont="1" applyFill="1" applyBorder="1" applyAlignment="1" applyProtection="1">
      <alignment horizontal="center" vertical="center" wrapText="1"/>
    </xf>
    <xf numFmtId="0" fontId="16" fillId="2" borderId="14" xfId="0" applyFont="1" applyFill="1" applyBorder="1" applyAlignment="1" applyProtection="1">
      <alignment horizontal="center" vertical="center" wrapText="1"/>
    </xf>
    <xf numFmtId="0" fontId="15" fillId="2" borderId="12" xfId="0" applyFont="1" applyFill="1" applyBorder="1" applyAlignment="1" applyProtection="1">
      <alignment horizontal="center" vertical="center"/>
    </xf>
    <xf numFmtId="0" fontId="9" fillId="2" borderId="13" xfId="0" applyFont="1" applyFill="1" applyBorder="1" applyAlignment="1" applyProtection="1">
      <alignment horizontal="center" vertical="center" wrapText="1"/>
    </xf>
    <xf numFmtId="0" fontId="9" fillId="2" borderId="12" xfId="0" applyFont="1" applyFill="1" applyBorder="1" applyAlignment="1" applyProtection="1">
      <alignment vertical="center" wrapText="1"/>
    </xf>
    <xf numFmtId="0" fontId="9" fillId="2" borderId="12" xfId="0" applyFont="1" applyFill="1" applyBorder="1" applyAlignment="1" applyProtection="1">
      <alignment horizontal="center" vertical="center" wrapText="1"/>
    </xf>
    <xf numFmtId="0" fontId="9" fillId="2" borderId="14" xfId="0" applyFont="1" applyFill="1" applyBorder="1" applyAlignment="1" applyProtection="1">
      <alignment horizontal="center" vertical="center" wrapText="1"/>
    </xf>
    <xf numFmtId="0" fontId="9" fillId="2" borderId="14" xfId="0" applyFont="1" applyFill="1" applyBorder="1" applyAlignment="1" applyProtection="1">
      <alignment vertical="center"/>
    </xf>
    <xf numFmtId="0" fontId="15" fillId="2" borderId="3" xfId="0" applyFont="1" applyFill="1" applyBorder="1" applyAlignment="1" applyProtection="1">
      <alignment horizontal="center" vertical="center"/>
    </xf>
    <xf numFmtId="0" fontId="9" fillId="2" borderId="9" xfId="0" applyFont="1" applyFill="1" applyBorder="1" applyAlignment="1" applyProtection="1">
      <alignment horizontal="center" vertical="center" wrapText="1"/>
    </xf>
    <xf numFmtId="0" fontId="9" fillId="2" borderId="3" xfId="0" applyFont="1" applyFill="1" applyBorder="1" applyAlignment="1" applyProtection="1">
      <alignment vertical="center" wrapText="1"/>
    </xf>
    <xf numFmtId="0" fontId="9" fillId="2" borderId="3"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0" fontId="9" fillId="2" borderId="20" xfId="0" applyFont="1" applyFill="1" applyBorder="1" applyAlignment="1" applyProtection="1">
      <alignment vertical="center"/>
    </xf>
    <xf numFmtId="0" fontId="9" fillId="2" borderId="0" xfId="0" applyFont="1" applyFill="1" applyAlignment="1" applyProtection="1">
      <alignment horizontal="center" vertical="center"/>
    </xf>
    <xf numFmtId="0" fontId="51" fillId="2" borderId="0" xfId="0" applyFont="1" applyFill="1" applyAlignment="1" applyProtection="1">
      <alignment horizontal="center" vertical="center" wrapText="1"/>
    </xf>
    <xf numFmtId="0" fontId="9" fillId="2" borderId="0" xfId="0" applyFont="1" applyFill="1" applyAlignment="1" applyProtection="1">
      <alignment horizontal="center" vertical="center"/>
      <protection hidden="1"/>
    </xf>
    <xf numFmtId="0" fontId="52" fillId="9" borderId="30" xfId="0" applyFont="1" applyFill="1" applyBorder="1" applyAlignment="1" applyProtection="1">
      <alignment horizontal="justify" vertical="top" wrapText="1"/>
    </xf>
    <xf numFmtId="0" fontId="40" fillId="9" borderId="26" xfId="0" applyFont="1" applyFill="1" applyBorder="1" applyAlignment="1" applyProtection="1">
      <alignment horizontal="justify" vertical="top" wrapText="1"/>
    </xf>
    <xf numFmtId="0" fontId="40" fillId="9" borderId="27" xfId="0" applyFont="1" applyFill="1" applyBorder="1" applyAlignment="1" applyProtection="1">
      <alignment horizontal="justify" vertical="top" wrapText="1"/>
    </xf>
    <xf numFmtId="0" fontId="40" fillId="9" borderId="31" xfId="0" applyFont="1" applyFill="1" applyBorder="1" applyAlignment="1" applyProtection="1">
      <alignment horizontal="justify" vertical="top" wrapText="1"/>
    </xf>
    <xf numFmtId="0" fontId="40" fillId="9" borderId="0" xfId="0" applyFont="1" applyFill="1" applyBorder="1" applyAlignment="1" applyProtection="1">
      <alignment horizontal="justify" vertical="top" wrapText="1"/>
    </xf>
    <xf numFmtId="0" fontId="40" fillId="9" borderId="28" xfId="0" applyFont="1" applyFill="1" applyBorder="1" applyAlignment="1" applyProtection="1">
      <alignment horizontal="justify" vertical="top" wrapText="1"/>
    </xf>
    <xf numFmtId="0" fontId="40" fillId="9" borderId="32" xfId="0" applyFont="1" applyFill="1" applyBorder="1" applyAlignment="1" applyProtection="1">
      <alignment horizontal="justify" vertical="top" wrapText="1"/>
    </xf>
    <xf numFmtId="0" fontId="40" fillId="9" borderId="33" xfId="0" applyFont="1" applyFill="1" applyBorder="1" applyAlignment="1" applyProtection="1">
      <alignment horizontal="justify" vertical="top" wrapText="1"/>
    </xf>
    <xf numFmtId="0" fontId="40" fillId="9" borderId="34" xfId="0" applyFont="1" applyFill="1" applyBorder="1" applyAlignment="1" applyProtection="1">
      <alignment horizontal="justify" vertical="top" wrapText="1"/>
    </xf>
    <xf numFmtId="0" fontId="34" fillId="10" borderId="49" xfId="0" applyFont="1" applyFill="1" applyBorder="1" applyAlignment="1" applyProtection="1">
      <alignment horizontal="center" vertical="center"/>
    </xf>
    <xf numFmtId="0" fontId="34" fillId="10" borderId="50" xfId="0" applyFont="1" applyFill="1" applyBorder="1" applyAlignment="1" applyProtection="1">
      <alignment horizontal="center" vertical="center"/>
    </xf>
    <xf numFmtId="0" fontId="34" fillId="10" borderId="51" xfId="0" applyFont="1" applyFill="1" applyBorder="1" applyAlignment="1" applyProtection="1">
      <alignment horizontal="center" vertical="center"/>
    </xf>
    <xf numFmtId="166" fontId="41" fillId="11" borderId="52" xfId="0" applyNumberFormat="1" applyFont="1" applyFill="1" applyBorder="1" applyAlignment="1" applyProtection="1">
      <alignment horizontal="center" vertical="center"/>
      <protection locked="0"/>
    </xf>
    <xf numFmtId="166" fontId="41" fillId="11" borderId="53" xfId="0" applyNumberFormat="1" applyFont="1" applyFill="1" applyBorder="1" applyAlignment="1" applyProtection="1">
      <alignment horizontal="center" vertical="center"/>
      <protection locked="0"/>
    </xf>
    <xf numFmtId="166" fontId="41" fillId="11" borderId="54" xfId="0" applyNumberFormat="1" applyFont="1" applyFill="1" applyBorder="1" applyAlignment="1" applyProtection="1">
      <alignment horizontal="center" vertical="center"/>
      <protection locked="0"/>
    </xf>
    <xf numFmtId="0" fontId="42" fillId="7" borderId="38" xfId="0" applyFont="1" applyFill="1" applyBorder="1" applyAlignment="1" applyProtection="1">
      <alignment horizontal="center" vertical="center"/>
      <protection hidden="1"/>
    </xf>
    <xf numFmtId="0" fontId="42" fillId="7" borderId="39" xfId="0" applyFont="1" applyFill="1" applyBorder="1" applyAlignment="1" applyProtection="1">
      <alignment horizontal="center" vertical="center"/>
      <protection hidden="1"/>
    </xf>
    <xf numFmtId="0" fontId="42" fillId="7" borderId="37" xfId="0" applyFont="1" applyFill="1" applyBorder="1" applyAlignment="1" applyProtection="1">
      <alignment horizontal="center" vertical="center"/>
      <protection hidden="1"/>
    </xf>
    <xf numFmtId="0" fontId="49" fillId="12" borderId="35" xfId="0" applyFont="1" applyFill="1" applyBorder="1" applyAlignment="1" applyProtection="1">
      <alignment horizontal="center" vertical="center" wrapText="1"/>
      <protection hidden="1"/>
    </xf>
    <xf numFmtId="0" fontId="49" fillId="12" borderId="3" xfId="0" applyFont="1" applyFill="1" applyBorder="1" applyAlignment="1" applyProtection="1">
      <alignment horizontal="center" vertical="center" wrapText="1"/>
      <protection hidden="1"/>
    </xf>
    <xf numFmtId="0" fontId="49" fillId="12" borderId="40" xfId="0" applyFont="1" applyFill="1" applyBorder="1" applyAlignment="1" applyProtection="1">
      <alignment horizontal="center" vertical="center" wrapText="1"/>
      <protection hidden="1"/>
    </xf>
    <xf numFmtId="0" fontId="49" fillId="12" borderId="12" xfId="0" applyFont="1" applyFill="1" applyBorder="1" applyAlignment="1" applyProtection="1">
      <alignment horizontal="center" vertical="center" wrapText="1"/>
      <protection hidden="1"/>
    </xf>
    <xf numFmtId="0" fontId="43" fillId="5" borderId="41" xfId="0" applyFont="1" applyFill="1" applyBorder="1" applyAlignment="1" applyProtection="1">
      <alignment horizontal="left" vertical="center"/>
      <protection hidden="1"/>
    </xf>
    <xf numFmtId="0" fontId="43" fillId="5" borderId="4" xfId="0" applyFont="1" applyFill="1" applyBorder="1" applyAlignment="1" applyProtection="1">
      <alignment horizontal="left" vertical="center"/>
      <protection hidden="1"/>
    </xf>
    <xf numFmtId="0" fontId="43" fillId="5" borderId="42" xfId="0" applyFont="1" applyFill="1" applyBorder="1" applyAlignment="1" applyProtection="1">
      <alignment horizontal="left" vertical="center"/>
      <protection hidden="1"/>
    </xf>
    <xf numFmtId="0" fontId="43" fillId="5" borderId="35" xfId="0" applyFont="1" applyFill="1" applyBorder="1" applyAlignment="1" applyProtection="1">
      <alignment horizontal="left" vertical="center"/>
      <protection hidden="1"/>
    </xf>
    <xf numFmtId="0" fontId="43" fillId="5" borderId="3" xfId="0" applyFont="1" applyFill="1" applyBorder="1" applyAlignment="1" applyProtection="1">
      <alignment horizontal="left" vertical="center"/>
      <protection hidden="1"/>
    </xf>
    <xf numFmtId="0" fontId="43" fillId="5" borderId="29" xfId="0" applyFont="1" applyFill="1" applyBorder="1" applyAlignment="1" applyProtection="1">
      <alignment horizontal="left" vertical="center"/>
      <protection hidden="1"/>
    </xf>
    <xf numFmtId="0" fontId="44" fillId="7" borderId="38" xfId="0" applyFont="1" applyFill="1" applyBorder="1" applyAlignment="1" applyProtection="1">
      <alignment horizontal="center" vertical="center"/>
    </xf>
    <xf numFmtId="0" fontId="44" fillId="7" borderId="39" xfId="0" applyFont="1" applyFill="1" applyBorder="1" applyAlignment="1" applyProtection="1">
      <alignment horizontal="center" vertical="center"/>
    </xf>
    <xf numFmtId="164" fontId="8" fillId="2" borderId="0" xfId="0" applyNumberFormat="1" applyFont="1" applyFill="1" applyAlignment="1" applyProtection="1">
      <alignment horizontal="right" vertical="center"/>
      <protection hidden="1"/>
    </xf>
    <xf numFmtId="0" fontId="45" fillId="2" borderId="0" xfId="0" applyFont="1" applyFill="1" applyAlignment="1" applyProtection="1">
      <alignment horizontal="center" vertical="center"/>
    </xf>
    <xf numFmtId="0" fontId="46" fillId="2" borderId="10" xfId="0" applyFont="1" applyFill="1" applyBorder="1" applyAlignment="1" applyProtection="1">
      <alignment horizontal="center" vertical="center" wrapText="1"/>
    </xf>
    <xf numFmtId="0" fontId="46" fillId="2" borderId="58" xfId="0" applyFont="1" applyFill="1" applyBorder="1" applyAlignment="1" applyProtection="1">
      <alignment horizontal="center" vertical="center" wrapText="1"/>
    </xf>
    <xf numFmtId="0" fontId="46" fillId="2" borderId="43" xfId="0" applyFont="1" applyFill="1" applyBorder="1" applyAlignment="1" applyProtection="1">
      <alignment horizontal="center" vertical="center" wrapText="1"/>
    </xf>
    <xf numFmtId="0" fontId="9" fillId="2" borderId="44" xfId="0" applyFont="1" applyFill="1" applyBorder="1" applyAlignment="1" applyProtection="1">
      <alignment horizontal="center" vertical="center"/>
    </xf>
    <xf numFmtId="165" fontId="8" fillId="2" borderId="0" xfId="0" applyNumberFormat="1" applyFont="1" applyFill="1" applyAlignment="1" applyProtection="1">
      <alignment horizontal="right" vertical="center"/>
      <protection hidden="1"/>
    </xf>
    <xf numFmtId="0" fontId="47" fillId="2" borderId="0" xfId="0" applyFont="1" applyFill="1" applyAlignment="1" applyProtection="1">
      <alignment horizontal="center" vertical="center"/>
    </xf>
    <xf numFmtId="0" fontId="9" fillId="2" borderId="44" xfId="0" applyFont="1" applyFill="1" applyBorder="1" applyAlignment="1" applyProtection="1">
      <alignment horizontal="center" vertical="center"/>
      <protection hidden="1"/>
    </xf>
    <xf numFmtId="0" fontId="48" fillId="5" borderId="46" xfId="0" applyFont="1" applyFill="1" applyBorder="1" applyAlignment="1" applyProtection="1">
      <alignment horizontal="center" vertical="center"/>
      <protection hidden="1"/>
    </xf>
    <xf numFmtId="0" fontId="48" fillId="5" borderId="47" xfId="0" applyFont="1" applyFill="1" applyBorder="1" applyAlignment="1" applyProtection="1">
      <alignment horizontal="center" vertical="center"/>
      <protection hidden="1"/>
    </xf>
    <xf numFmtId="0" fontId="48" fillId="5" borderId="48" xfId="0" applyFont="1" applyFill="1" applyBorder="1" applyAlignment="1" applyProtection="1">
      <alignment horizontal="center" vertical="center"/>
      <protection hidden="1"/>
    </xf>
    <xf numFmtId="0" fontId="58" fillId="2" borderId="4" xfId="0" applyFont="1" applyFill="1" applyBorder="1" applyAlignment="1" applyProtection="1">
      <alignment horizontal="center" vertical="center" wrapText="1"/>
    </xf>
    <xf numFmtId="0" fontId="58" fillId="2" borderId="4" xfId="0" applyFont="1" applyFill="1" applyBorder="1" applyAlignment="1" applyProtection="1">
      <alignment vertical="center" wrapText="1"/>
    </xf>
    <xf numFmtId="0" fontId="58" fillId="2" borderId="4" xfId="0" applyFont="1" applyFill="1" applyBorder="1" applyAlignment="1" applyProtection="1">
      <alignment horizontal="center" vertical="center" wrapText="1"/>
      <protection locked="0"/>
    </xf>
    <xf numFmtId="0" fontId="58" fillId="2" borderId="3" xfId="0" applyFont="1" applyFill="1" applyBorder="1" applyAlignment="1" applyProtection="1">
      <alignment horizontal="center" vertical="center" wrapText="1"/>
    </xf>
    <xf numFmtId="0" fontId="58" fillId="2" borderId="3" xfId="0" applyFont="1" applyFill="1" applyBorder="1" applyAlignment="1" applyProtection="1">
      <alignment vertical="center" wrapText="1"/>
    </xf>
    <xf numFmtId="0" fontId="58" fillId="2" borderId="3" xfId="0" applyFont="1" applyFill="1" applyBorder="1" applyAlignment="1" applyProtection="1">
      <alignment horizontal="center" vertical="center" wrapText="1"/>
      <protection locked="0"/>
    </xf>
    <xf numFmtId="0" fontId="58" fillId="2" borderId="12" xfId="0" applyFont="1" applyFill="1" applyBorder="1" applyAlignment="1" applyProtection="1">
      <alignment horizontal="center" vertical="center" wrapText="1"/>
    </xf>
    <xf numFmtId="0" fontId="58" fillId="2" borderId="12" xfId="0" applyFont="1" applyFill="1" applyBorder="1" applyAlignment="1" applyProtection="1">
      <alignment vertical="center" wrapText="1"/>
    </xf>
    <xf numFmtId="0" fontId="58" fillId="2" borderId="12" xfId="0" applyFont="1" applyFill="1" applyBorder="1" applyAlignment="1" applyProtection="1">
      <alignment horizontal="center" vertical="center" wrapText="1"/>
      <protection locked="0"/>
    </xf>
    <xf numFmtId="0" fontId="59" fillId="2" borderId="4" xfId="0" applyFont="1" applyFill="1" applyBorder="1" applyAlignment="1" applyProtection="1">
      <alignment horizontal="center" vertical="center" wrapText="1"/>
    </xf>
    <xf numFmtId="0" fontId="59" fillId="2" borderId="4" xfId="0" applyFont="1" applyFill="1" applyBorder="1" applyAlignment="1" applyProtection="1">
      <alignment vertical="center" wrapText="1"/>
    </xf>
    <xf numFmtId="0" fontId="59" fillId="2" borderId="4" xfId="0" applyFont="1" applyFill="1" applyBorder="1" applyAlignment="1" applyProtection="1">
      <alignment horizontal="center" vertical="center" wrapText="1"/>
      <protection locked="0"/>
    </xf>
    <xf numFmtId="0" fontId="59" fillId="2" borderId="6" xfId="0" applyFont="1" applyFill="1" applyBorder="1" applyAlignment="1" applyProtection="1">
      <alignment vertical="center"/>
      <protection locked="0"/>
    </xf>
    <xf numFmtId="0" fontId="59" fillId="2" borderId="3" xfId="0" applyFont="1" applyFill="1" applyBorder="1" applyAlignment="1" applyProtection="1">
      <alignment horizontal="center" vertical="center" wrapText="1"/>
    </xf>
    <xf numFmtId="0" fontId="59" fillId="2" borderId="3" xfId="0" applyFont="1" applyFill="1" applyBorder="1" applyAlignment="1" applyProtection="1">
      <alignment vertical="center" wrapText="1"/>
    </xf>
    <xf numFmtId="0" fontId="59" fillId="2" borderId="3" xfId="0" applyFont="1" applyFill="1" applyBorder="1" applyAlignment="1" applyProtection="1">
      <alignment horizontal="center" vertical="center" wrapText="1"/>
      <protection locked="0"/>
    </xf>
    <xf numFmtId="0" fontId="59" fillId="2" borderId="5" xfId="0" applyFont="1" applyFill="1" applyBorder="1" applyAlignment="1" applyProtection="1">
      <alignment vertical="center"/>
      <protection locked="0"/>
    </xf>
    <xf numFmtId="0" fontId="59" fillId="2" borderId="12" xfId="0" applyFont="1" applyFill="1" applyBorder="1" applyAlignment="1" applyProtection="1">
      <alignment horizontal="center" vertical="center" wrapText="1"/>
    </xf>
    <xf numFmtId="0" fontId="59" fillId="2" borderId="12" xfId="0" applyFont="1" applyFill="1" applyBorder="1" applyAlignment="1" applyProtection="1">
      <alignment vertical="center" wrapText="1"/>
    </xf>
    <xf numFmtId="0" fontId="59" fillId="2" borderId="12" xfId="0" applyFont="1" applyFill="1" applyBorder="1" applyAlignment="1" applyProtection="1">
      <alignment horizontal="center" vertical="center" wrapText="1"/>
      <protection locked="0"/>
    </xf>
    <xf numFmtId="0" fontId="60" fillId="2" borderId="4" xfId="0" applyFont="1" applyFill="1" applyBorder="1" applyAlignment="1" applyProtection="1">
      <alignment vertical="center" wrapText="1"/>
    </xf>
    <xf numFmtId="0" fontId="60" fillId="2" borderId="4" xfId="0" applyFont="1" applyFill="1" applyBorder="1" applyAlignment="1" applyProtection="1">
      <alignment horizontal="center" vertical="center" wrapText="1"/>
      <protection locked="0"/>
    </xf>
    <xf numFmtId="0" fontId="60" fillId="2" borderId="6" xfId="0" applyFont="1" applyFill="1" applyBorder="1" applyAlignment="1" applyProtection="1">
      <alignment horizontal="center" vertical="center" wrapText="1"/>
      <protection locked="0"/>
    </xf>
    <xf numFmtId="0" fontId="60" fillId="2" borderId="3" xfId="0" applyFont="1" applyFill="1" applyBorder="1" applyAlignment="1" applyProtection="1">
      <alignment vertical="center" wrapText="1"/>
    </xf>
    <xf numFmtId="0" fontId="60" fillId="2" borderId="3" xfId="0" applyFont="1" applyFill="1" applyBorder="1" applyAlignment="1" applyProtection="1">
      <alignment horizontal="center" vertical="center" wrapText="1"/>
      <protection locked="0"/>
    </xf>
    <xf numFmtId="0" fontId="60" fillId="2" borderId="5" xfId="0" applyFont="1" applyFill="1" applyBorder="1" applyAlignment="1" applyProtection="1">
      <alignment horizontal="center" vertical="center" wrapText="1"/>
      <protection locked="0"/>
    </xf>
    <xf numFmtId="0" fontId="62" fillId="2" borderId="3" xfId="0" applyFont="1" applyFill="1" applyBorder="1" applyAlignment="1" applyProtection="1">
      <alignment horizontal="center" vertical="center"/>
    </xf>
    <xf numFmtId="0" fontId="62" fillId="2" borderId="4" xfId="0" applyFont="1" applyFill="1" applyBorder="1" applyAlignment="1" applyProtection="1">
      <alignment vertical="center" wrapText="1"/>
    </xf>
    <xf numFmtId="0" fontId="62" fillId="2" borderId="4" xfId="0" applyFont="1" applyFill="1" applyBorder="1" applyAlignment="1" applyProtection="1">
      <alignment horizontal="center" vertical="center" wrapText="1"/>
      <protection locked="0"/>
    </xf>
    <xf numFmtId="0" fontId="62" fillId="2" borderId="6" xfId="0" applyFont="1" applyFill="1" applyBorder="1" applyAlignment="1" applyProtection="1">
      <alignment horizontal="center" vertical="center" wrapText="1"/>
      <protection locked="0"/>
    </xf>
    <xf numFmtId="0" fontId="62" fillId="2" borderId="3" xfId="0" applyFont="1" applyFill="1" applyBorder="1" applyAlignment="1" applyProtection="1">
      <alignment vertical="center" wrapText="1"/>
    </xf>
    <xf numFmtId="0" fontId="62" fillId="2" borderId="3" xfId="0" applyFont="1" applyFill="1" applyBorder="1" applyAlignment="1" applyProtection="1">
      <alignment horizontal="center" vertical="center" wrapText="1"/>
      <protection locked="0"/>
    </xf>
    <xf numFmtId="0" fontId="63" fillId="2" borderId="3" xfId="0" applyFont="1" applyFill="1" applyBorder="1" applyAlignment="1" applyProtection="1">
      <alignment vertical="center" wrapText="1"/>
    </xf>
    <xf numFmtId="0" fontId="63" fillId="2" borderId="3" xfId="0" applyFont="1" applyFill="1" applyBorder="1" applyAlignment="1" applyProtection="1">
      <alignment horizontal="center" vertical="center" wrapText="1"/>
      <protection locked="0"/>
    </xf>
    <xf numFmtId="0" fontId="64" fillId="2" borderId="4" xfId="0" applyFont="1" applyFill="1" applyBorder="1" applyAlignment="1" applyProtection="1">
      <alignment vertical="center" wrapText="1"/>
    </xf>
    <xf numFmtId="0" fontId="64" fillId="2" borderId="4" xfId="0" applyFont="1" applyFill="1" applyBorder="1" applyAlignment="1" applyProtection="1">
      <alignment horizontal="center" vertical="center" wrapText="1"/>
      <protection locked="0"/>
    </xf>
    <xf numFmtId="0" fontId="64" fillId="2" borderId="3" xfId="0" applyFont="1" applyFill="1" applyBorder="1" applyAlignment="1" applyProtection="1">
      <alignment vertical="center" wrapText="1"/>
    </xf>
    <xf numFmtId="0" fontId="64" fillId="2" borderId="3" xfId="0" applyFont="1" applyFill="1" applyBorder="1" applyAlignment="1" applyProtection="1">
      <alignment horizontal="center" vertical="center" wrapText="1"/>
      <protection locked="0"/>
    </xf>
    <xf numFmtId="0" fontId="65" fillId="2" borderId="3" xfId="0" applyFont="1" applyFill="1" applyBorder="1" applyAlignment="1" applyProtection="1">
      <alignment vertical="center" wrapText="1"/>
    </xf>
    <xf numFmtId="0" fontId="65" fillId="2" borderId="3" xfId="0" applyFont="1" applyFill="1" applyBorder="1" applyAlignment="1" applyProtection="1">
      <alignment horizontal="center" vertical="center" wrapText="1"/>
      <protection locked="0"/>
    </xf>
    <xf numFmtId="0" fontId="66" fillId="2" borderId="3" xfId="0" applyFont="1" applyFill="1" applyBorder="1" applyAlignment="1" applyProtection="1">
      <alignment vertical="center" wrapText="1"/>
    </xf>
    <xf numFmtId="0" fontId="65" fillId="2" borderId="12" xfId="0" applyFont="1" applyFill="1" applyBorder="1" applyAlignment="1" applyProtection="1">
      <alignment vertical="center" wrapText="1"/>
    </xf>
    <xf numFmtId="0" fontId="65" fillId="2" borderId="12" xfId="0" applyFont="1" applyFill="1" applyBorder="1" applyAlignment="1" applyProtection="1">
      <alignment horizontal="center" vertical="center" wrapText="1"/>
      <protection locked="0"/>
    </xf>
    <xf numFmtId="0" fontId="61" fillId="2" borderId="9" xfId="0" applyFont="1" applyFill="1" applyBorder="1" applyAlignment="1" applyProtection="1">
      <alignment horizontal="center" vertical="center" wrapText="1"/>
    </xf>
    <xf numFmtId="0" fontId="67" fillId="2" borderId="8" xfId="0" applyFont="1" applyFill="1" applyBorder="1" applyAlignment="1" applyProtection="1">
      <alignment horizontal="center" vertical="center" wrapText="1"/>
    </xf>
    <xf numFmtId="0" fontId="68" fillId="2" borderId="4" xfId="0" applyFont="1" applyFill="1" applyBorder="1" applyAlignment="1" applyProtection="1">
      <alignment vertical="center" wrapText="1"/>
    </xf>
    <xf numFmtId="0" fontId="68" fillId="2" borderId="4" xfId="0" applyFont="1" applyFill="1" applyBorder="1" applyAlignment="1" applyProtection="1">
      <alignment horizontal="center" vertical="center" wrapText="1"/>
      <protection locked="0"/>
    </xf>
    <xf numFmtId="0" fontId="67" fillId="2" borderId="9" xfId="0" applyFont="1" applyFill="1" applyBorder="1" applyAlignment="1" applyProtection="1">
      <alignment horizontal="center" vertical="center" wrapText="1"/>
    </xf>
    <xf numFmtId="0" fontId="68" fillId="2" borderId="3" xfId="0" applyFont="1" applyFill="1" applyBorder="1" applyAlignment="1" applyProtection="1">
      <alignment vertical="center" wrapText="1"/>
    </xf>
    <xf numFmtId="0" fontId="68" fillId="2" borderId="3" xfId="0" applyFont="1" applyFill="1" applyBorder="1" applyAlignment="1" applyProtection="1">
      <alignment horizontal="center" vertical="center" wrapText="1"/>
      <protection locked="0"/>
    </xf>
    <xf numFmtId="0" fontId="68" fillId="2" borderId="9" xfId="0" applyFont="1" applyFill="1" applyBorder="1" applyAlignment="1" applyProtection="1">
      <alignment horizontal="center" vertical="center" wrapText="1"/>
    </xf>
    <xf numFmtId="0" fontId="60" fillId="2" borderId="4" xfId="0" applyFont="1" applyFill="1" applyBorder="1" applyAlignment="1" applyProtection="1">
      <alignment horizontal="center" vertical="center" wrapText="1"/>
    </xf>
    <xf numFmtId="0" fontId="61" fillId="2" borderId="59" xfId="0" applyFont="1" applyFill="1" applyBorder="1" applyAlignment="1" applyProtection="1">
      <alignment horizontal="center" vertical="center" wrapText="1"/>
    </xf>
    <xf numFmtId="0" fontId="64" fillId="2" borderId="4" xfId="0" applyFont="1" applyFill="1" applyBorder="1" applyAlignment="1" applyProtection="1">
      <alignment horizontal="center" vertical="center"/>
    </xf>
    <xf numFmtId="0" fontId="64" fillId="2" borderId="3" xfId="0" applyFont="1" applyFill="1" applyBorder="1" applyAlignment="1" applyProtection="1">
      <alignment horizontal="center" vertical="center"/>
    </xf>
    <xf numFmtId="0" fontId="65" fillId="2" borderId="3" xfId="0" applyFont="1" applyFill="1" applyBorder="1" applyAlignment="1" applyProtection="1">
      <alignment horizontal="center" vertical="center"/>
    </xf>
    <xf numFmtId="0" fontId="65" fillId="2" borderId="12" xfId="0" applyFont="1" applyFill="1" applyBorder="1" applyAlignment="1" applyProtection="1">
      <alignment horizontal="center" vertical="center"/>
    </xf>
    <xf numFmtId="0" fontId="58" fillId="2" borderId="6" xfId="0" applyFont="1" applyFill="1" applyBorder="1" applyAlignment="1" applyProtection="1">
      <alignment vertical="center"/>
      <protection locked="0"/>
    </xf>
    <xf numFmtId="0" fontId="58" fillId="2" borderId="5" xfId="0" applyFont="1" applyFill="1" applyBorder="1" applyAlignment="1" applyProtection="1">
      <alignment vertical="center"/>
      <protection locked="0"/>
    </xf>
    <xf numFmtId="0" fontId="22" fillId="5" borderId="17" xfId="0" applyFont="1" applyFill="1" applyBorder="1" applyAlignment="1" applyProtection="1">
      <alignment horizontal="center" vertical="center" wrapText="1"/>
    </xf>
    <xf numFmtId="0" fontId="22" fillId="5" borderId="7" xfId="0" applyFont="1" applyFill="1" applyBorder="1" applyAlignment="1" applyProtection="1">
      <alignment horizontal="center" vertical="center" wrapText="1"/>
    </xf>
    <xf numFmtId="0" fontId="22" fillId="5" borderId="1" xfId="0" applyFont="1" applyFill="1" applyBorder="1" applyAlignment="1" applyProtection="1">
      <alignment horizontal="center" vertical="center" wrapText="1"/>
    </xf>
    <xf numFmtId="0" fontId="22" fillId="5" borderId="2" xfId="0" applyFont="1" applyFill="1" applyBorder="1" applyAlignment="1" applyProtection="1">
      <alignment horizontal="center" vertical="center" wrapText="1"/>
    </xf>
    <xf numFmtId="0" fontId="22" fillId="5" borderId="1" xfId="0" applyFont="1" applyFill="1" applyBorder="1" applyAlignment="1" applyProtection="1">
      <alignment horizontal="center" vertical="center"/>
    </xf>
    <xf numFmtId="0" fontId="22" fillId="5" borderId="7" xfId="0" applyFont="1" applyFill="1" applyBorder="1" applyAlignment="1" applyProtection="1">
      <alignment horizontal="center" vertical="center"/>
    </xf>
    <xf numFmtId="0" fontId="22" fillId="5" borderId="18" xfId="0" applyFont="1" applyFill="1" applyBorder="1" applyAlignment="1" applyProtection="1">
      <alignment horizontal="center" vertical="center"/>
    </xf>
    <xf numFmtId="0" fontId="28" fillId="5" borderId="45" xfId="0" applyFont="1" applyFill="1" applyBorder="1" applyAlignment="1" applyProtection="1">
      <alignment horizontal="center" vertical="center" textRotation="90"/>
    </xf>
    <xf numFmtId="0" fontId="28" fillId="5" borderId="16" xfId="0" applyFont="1" applyFill="1" applyBorder="1" applyAlignment="1" applyProtection="1">
      <alignment horizontal="center" vertical="center" textRotation="90"/>
    </xf>
    <xf numFmtId="18" fontId="0" fillId="5" borderId="0" xfId="0" applyNumberFormat="1" applyFill="1" applyProtection="1"/>
    <xf numFmtId="0" fontId="0" fillId="5" borderId="10" xfId="0" applyFill="1" applyBorder="1" applyProtection="1"/>
    <xf numFmtId="0" fontId="0" fillId="5" borderId="10" xfId="0" applyFill="1" applyBorder="1" applyAlignment="1" applyProtection="1">
      <alignment horizontal="center"/>
    </xf>
    <xf numFmtId="0" fontId="0" fillId="5" borderId="25" xfId="0" applyFill="1" applyBorder="1" applyProtection="1"/>
  </cellXfs>
  <cellStyles count="3">
    <cellStyle name="Currency 2" xfId="1"/>
    <cellStyle name="Normal" xfId="0" builtinId="0"/>
    <cellStyle name="Normal 2" xfId="2"/>
  </cellStyles>
  <dxfs count="0"/>
  <tableStyles count="0" defaultTableStyle="TableStyleMedium9" defaultPivotStyle="PivotStyleLight16"/>
  <colors>
    <mruColors>
      <color rgb="FFAF5F00"/>
      <color rgb="FF005300"/>
      <color rgb="FFD74123"/>
      <color rgb="FFFFFF00"/>
      <color rgb="FF0000FF"/>
      <color rgb="FF00FF00"/>
      <color rgb="FFA90758"/>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533400</xdr:colOff>
      <xdr:row>6</xdr:row>
      <xdr:rowOff>66676</xdr:rowOff>
    </xdr:from>
    <xdr:to>
      <xdr:col>15</xdr:col>
      <xdr:colOff>0</xdr:colOff>
      <xdr:row>12</xdr:row>
      <xdr:rowOff>123826</xdr:rowOff>
    </xdr:to>
    <xdr:sp macro="" textlink="">
      <xdr:nvSpPr>
        <xdr:cNvPr id="2" name="Title 1"/>
        <xdr:cNvSpPr>
          <a:spLocks noGrp="1"/>
        </xdr:cNvSpPr>
      </xdr:nvSpPr>
      <xdr:spPr>
        <a:xfrm>
          <a:off x="533400" y="1400176"/>
          <a:ext cx="8610600" cy="1200150"/>
        </a:xfrm>
        <a:prstGeom prst="rect">
          <a:avLst/>
        </a:prstGeom>
      </xdr:spPr>
      <xdr:txBody>
        <a:bodyPr vert="horz" wrap="square" lIns="91440" tIns="45720" rIns="91440" bIns="45720" rtlCol="0" anchor="ctr">
          <a:normAutofit/>
          <a:scene3d>
            <a:camera prst="orthographicFront"/>
            <a:lightRig rig="soft" dir="tl">
              <a:rot lat="0" lon="0" rev="0"/>
            </a:lightRig>
          </a:scene3d>
          <a:sp3d contourW="25400" prstMaterial="matte">
            <a:bevelT w="25400" h="55880" prst="artDeco"/>
            <a:contourClr>
              <a:schemeClr val="accent2">
                <a:tint val="20000"/>
              </a:schemeClr>
            </a:contourClr>
          </a:sp3d>
        </a:bodyPr>
        <a:lstStyle>
          <a:lvl1pPr algn="ctr" defTabSz="914400" rtl="0" eaLnBrk="1" latinLnBrk="0" hangingPunct="1">
            <a:spcBef>
              <a:spcPct val="0"/>
            </a:spcBef>
            <a:buNone/>
            <a:defRPr sz="4400" kern="1200">
              <a:solidFill>
                <a:schemeClr val="tx1"/>
              </a:solidFill>
              <a:latin typeface="+mj-lt"/>
              <a:ea typeface="+mj-ea"/>
              <a:cs typeface="+mj-cs"/>
            </a:defRPr>
          </a:lvl1pPr>
        </a:lstStyle>
        <a:p>
          <a:r>
            <a:rPr lang="en-US"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rPr>
            <a:t>Rest, if you must </a:t>
          </a:r>
          <a:br>
            <a:rPr lang="en-US"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rPr>
          </a:br>
          <a:r>
            <a:rPr lang="en-US"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rPr>
            <a:t>but don’t you quit.</a:t>
          </a:r>
          <a:endParaRPr lang="en-IN"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endParaRPr>
        </a:p>
      </xdr:txBody>
    </xdr:sp>
    <xdr:clientData/>
  </xdr:twoCellAnchor>
  <xdr:twoCellAnchor>
    <xdr:from>
      <xdr:col>0</xdr:col>
      <xdr:colOff>447675</xdr:colOff>
      <xdr:row>0</xdr:row>
      <xdr:rowOff>0</xdr:rowOff>
    </xdr:from>
    <xdr:to>
      <xdr:col>15</xdr:col>
      <xdr:colOff>123825</xdr:colOff>
      <xdr:row>7</xdr:row>
      <xdr:rowOff>28576</xdr:rowOff>
    </xdr:to>
    <xdr:sp macro="" textlink="">
      <xdr:nvSpPr>
        <xdr:cNvPr id="3" name="Subtitle 2"/>
        <xdr:cNvSpPr>
          <a:spLocks noGrp="1"/>
        </xdr:cNvSpPr>
      </xdr:nvSpPr>
      <xdr:spPr>
        <a:xfrm>
          <a:off x="447675" y="114300"/>
          <a:ext cx="8820150" cy="1438276"/>
        </a:xfrm>
        <a:prstGeom prst="rect">
          <a:avLst/>
        </a:prstGeom>
      </xdr:spPr>
      <xdr:txBody>
        <a:bodyPr vert="horz" wrap="square" lIns="91440" tIns="45720" rIns="91440" bIns="45720" rtlCol="0">
          <a:normAutofit/>
        </a:bodyPr>
        <a:lstStyle>
          <a:lvl1pPr marL="0" indent="0" algn="ctr" defTabSz="914400" rtl="0" eaLnBrk="1" latinLnBrk="0" hangingPunct="1">
            <a:spcBef>
              <a:spcPct val="20000"/>
            </a:spcBef>
            <a:buFont typeface="Arial" pitchFamily="34" charset="0"/>
            <a:buNone/>
            <a:defRPr sz="3200" kern="1200">
              <a:solidFill>
                <a:schemeClr val="tx1">
                  <a:tint val="75000"/>
                </a:schemeClr>
              </a:solidFill>
              <a:latin typeface="+mn-lt"/>
              <a:ea typeface="+mn-ea"/>
              <a:cs typeface="+mn-cs"/>
            </a:defRPr>
          </a:lvl1pPr>
          <a:lvl2pPr marL="457200" indent="0" algn="ctr" defTabSz="914400" rtl="0" eaLnBrk="1" latinLnBrk="0" hangingPunct="1">
            <a:spcBef>
              <a:spcPct val="20000"/>
            </a:spcBef>
            <a:buFont typeface="Arial" pitchFamily="34" charset="0"/>
            <a:buNone/>
            <a:defRPr sz="2800" kern="1200">
              <a:solidFill>
                <a:schemeClr val="tx1">
                  <a:tint val="75000"/>
                </a:schemeClr>
              </a:solidFill>
              <a:latin typeface="+mn-lt"/>
              <a:ea typeface="+mn-ea"/>
              <a:cs typeface="+mn-cs"/>
            </a:defRPr>
          </a:lvl2pPr>
          <a:lvl3pPr marL="914400" indent="0" algn="ctr" defTabSz="914400" rtl="0" eaLnBrk="1" latinLnBrk="0" hangingPunct="1">
            <a:spcBef>
              <a:spcPct val="20000"/>
            </a:spcBef>
            <a:buFont typeface="Arial" pitchFamily="34" charset="0"/>
            <a:buNone/>
            <a:defRPr sz="2400" kern="1200">
              <a:solidFill>
                <a:schemeClr val="tx1">
                  <a:tint val="75000"/>
                </a:schemeClr>
              </a:solidFill>
              <a:latin typeface="+mn-lt"/>
              <a:ea typeface="+mn-ea"/>
              <a:cs typeface="+mn-cs"/>
            </a:defRPr>
          </a:lvl3pPr>
          <a:lvl4pPr marL="1371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4pPr>
          <a:lvl5pPr marL="18288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5pPr>
          <a:lvl6pPr marL="22860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6pPr>
          <a:lvl7pPr marL="27432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7pPr>
          <a:lvl8pPr marL="32004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8pPr>
          <a:lvl9pPr marL="3657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9pPr>
        </a:lstStyle>
        <a:p>
          <a:pPr algn="just"/>
          <a:r>
            <a:rPr lang="en-IN" sz="2400">
              <a:solidFill>
                <a:schemeClr val="tx2">
                  <a:lumMod val="50000"/>
                </a:schemeClr>
              </a:solidFill>
            </a:rPr>
            <a:t>Hello Dear friends,</a:t>
          </a:r>
        </a:p>
        <a:p>
          <a:pPr algn="just"/>
          <a:r>
            <a:rPr lang="en-US" sz="2400">
              <a:solidFill>
                <a:schemeClr val="tx2">
                  <a:lumMod val="50000"/>
                </a:schemeClr>
              </a:solidFill>
            </a:rPr>
            <a:t>I know, some of you are very upset right now due to your current preparation for examination. I want to say you that …..</a:t>
          </a:r>
          <a:endParaRPr lang="en-IN" sz="2400">
            <a:solidFill>
              <a:schemeClr val="tx2">
                <a:lumMod val="50000"/>
              </a:schemeClr>
            </a:solidFill>
          </a:endParaRPr>
        </a:p>
      </xdr:txBody>
    </xdr:sp>
    <xdr:clientData/>
  </xdr:twoCellAnchor>
  <xdr:twoCellAnchor>
    <xdr:from>
      <xdr:col>0</xdr:col>
      <xdr:colOff>400050</xdr:colOff>
      <xdr:row>13</xdr:row>
      <xdr:rowOff>114283</xdr:rowOff>
    </xdr:from>
    <xdr:to>
      <xdr:col>15</xdr:col>
      <xdr:colOff>342900</xdr:colOff>
      <xdr:row>26</xdr:row>
      <xdr:rowOff>123825</xdr:rowOff>
    </xdr:to>
    <xdr:sp macro="" textlink="">
      <xdr:nvSpPr>
        <xdr:cNvPr id="5" name="Subtitle 2"/>
        <xdr:cNvSpPr txBox="1">
          <a:spLocks/>
        </xdr:cNvSpPr>
      </xdr:nvSpPr>
      <xdr:spPr>
        <a:xfrm>
          <a:off x="400050" y="2781283"/>
          <a:ext cx="9086850" cy="2486042"/>
        </a:xfrm>
        <a:prstGeom prst="rect">
          <a:avLst/>
        </a:prstGeom>
      </xdr:spPr>
      <xdr:txBody>
        <a:bodyPr vert="horz" wrap="square" lIns="91440" tIns="45720" rIns="91440" bIns="4572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gn="just">
            <a:spcBef>
              <a:spcPct val="20000"/>
            </a:spcBef>
          </a:pPr>
          <a:r>
            <a:rPr lang="en-US" sz="2400">
              <a:solidFill>
                <a:schemeClr val="tx2">
                  <a:lumMod val="50000"/>
                </a:schemeClr>
              </a:solidFill>
            </a:rPr>
            <a:t>The world is moving so fast these days that the man who says it cannot be done is generally interrupted by someone doing it</a:t>
          </a:r>
          <a:r>
            <a:rPr lang="en-IN" sz="2400">
              <a:solidFill>
                <a:schemeClr val="tx2">
                  <a:lumMod val="50000"/>
                </a:schemeClr>
              </a:solidFill>
            </a:rPr>
            <a:t>. </a:t>
          </a:r>
          <a:r>
            <a:rPr lang="en-US" sz="2400">
              <a:solidFill>
                <a:schemeClr val="tx2">
                  <a:lumMod val="50000"/>
                </a:schemeClr>
              </a:solidFill>
            </a:rPr>
            <a:t>Whether you be man or woman you will never do anything in this world without courage. It is the greatest quality of the mind next to honour.</a:t>
          </a:r>
        </a:p>
        <a:p>
          <a:pPr lvl="0" algn="r">
            <a:spcBef>
              <a:spcPct val="20000"/>
            </a:spcBef>
          </a:pPr>
          <a:r>
            <a:rPr kumimoji="0" lang="en-US" sz="2400" b="0" i="0" u="none" strike="noStrike" kern="1200" cap="none" spc="0" normalizeH="0" baseline="0">
              <a:ln>
                <a:noFill/>
              </a:ln>
              <a:solidFill>
                <a:schemeClr val="tx2">
                  <a:lumMod val="50000"/>
                </a:schemeClr>
              </a:solidFill>
              <a:effectLst/>
              <a:uLnTx/>
              <a:uFillTx/>
              <a:latin typeface="+mn-lt"/>
              <a:ea typeface="+mn-ea"/>
              <a:cs typeface="+mn-cs"/>
            </a:rPr>
            <a:t>.........All the Best for your Exam</a:t>
          </a:r>
        </a:p>
        <a:p>
          <a:pPr lvl="0" algn="r">
            <a:spcBef>
              <a:spcPct val="20000"/>
            </a:spcBef>
          </a:pPr>
          <a:r>
            <a:rPr kumimoji="0" lang="en-US" sz="2400" b="0" i="0" u="none" strike="noStrike" kern="1200" cap="none" spc="0" normalizeH="0" baseline="0">
              <a:ln>
                <a:noFill/>
              </a:ln>
              <a:solidFill>
                <a:schemeClr val="tx2">
                  <a:lumMod val="50000"/>
                </a:schemeClr>
              </a:solidFill>
              <a:effectLst/>
              <a:uLnTx/>
              <a:uFillTx/>
              <a:latin typeface="+mn-lt"/>
              <a:ea typeface="+mn-ea"/>
              <a:cs typeface="+mn-cs"/>
            </a:rPr>
            <a:t>Anupam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228600</xdr:colOff>
      <xdr:row>0</xdr:row>
      <xdr:rowOff>57152</xdr:rowOff>
    </xdr:from>
    <xdr:to>
      <xdr:col>15</xdr:col>
      <xdr:colOff>600075</xdr:colOff>
      <xdr:row>1</xdr:row>
      <xdr:rowOff>285751</xdr:rowOff>
    </xdr:to>
    <xdr:sp macro="" textlink="">
      <xdr:nvSpPr>
        <xdr:cNvPr id="2" name="Subtitle 2"/>
        <xdr:cNvSpPr>
          <a:spLocks noGrp="1"/>
        </xdr:cNvSpPr>
      </xdr:nvSpPr>
      <xdr:spPr>
        <a:xfrm>
          <a:off x="4171950" y="57152"/>
          <a:ext cx="7077075" cy="428624"/>
        </a:xfrm>
        <a:prstGeom prst="rect">
          <a:avLst/>
        </a:prstGeom>
      </xdr:spPr>
      <xdr:txBody>
        <a:bodyPr vert="horz" wrap="square" lIns="91440" tIns="45720" rIns="91440" bIns="45720" rtlCol="0">
          <a:normAutofit/>
        </a:bodyPr>
        <a:lstStyle>
          <a:lvl1pPr marL="0" indent="0" algn="ctr" defTabSz="914400" rtl="0" eaLnBrk="1" latinLnBrk="0" hangingPunct="1">
            <a:spcBef>
              <a:spcPct val="20000"/>
            </a:spcBef>
            <a:buFont typeface="Arial" pitchFamily="34" charset="0"/>
            <a:buNone/>
            <a:defRPr sz="3200" kern="1200">
              <a:solidFill>
                <a:schemeClr val="tx1">
                  <a:tint val="75000"/>
                </a:schemeClr>
              </a:solidFill>
              <a:latin typeface="+mn-lt"/>
              <a:ea typeface="+mn-ea"/>
              <a:cs typeface="+mn-cs"/>
            </a:defRPr>
          </a:lvl1pPr>
          <a:lvl2pPr marL="457200" indent="0" algn="ctr" defTabSz="914400" rtl="0" eaLnBrk="1" latinLnBrk="0" hangingPunct="1">
            <a:spcBef>
              <a:spcPct val="20000"/>
            </a:spcBef>
            <a:buFont typeface="Arial" pitchFamily="34" charset="0"/>
            <a:buNone/>
            <a:defRPr sz="2800" kern="1200">
              <a:solidFill>
                <a:schemeClr val="tx1">
                  <a:tint val="75000"/>
                </a:schemeClr>
              </a:solidFill>
              <a:latin typeface="+mn-lt"/>
              <a:ea typeface="+mn-ea"/>
              <a:cs typeface="+mn-cs"/>
            </a:defRPr>
          </a:lvl2pPr>
          <a:lvl3pPr marL="914400" indent="0" algn="ctr" defTabSz="914400" rtl="0" eaLnBrk="1" latinLnBrk="0" hangingPunct="1">
            <a:spcBef>
              <a:spcPct val="20000"/>
            </a:spcBef>
            <a:buFont typeface="Arial" pitchFamily="34" charset="0"/>
            <a:buNone/>
            <a:defRPr sz="2400" kern="1200">
              <a:solidFill>
                <a:schemeClr val="tx1">
                  <a:tint val="75000"/>
                </a:schemeClr>
              </a:solidFill>
              <a:latin typeface="+mn-lt"/>
              <a:ea typeface="+mn-ea"/>
              <a:cs typeface="+mn-cs"/>
            </a:defRPr>
          </a:lvl3pPr>
          <a:lvl4pPr marL="1371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4pPr>
          <a:lvl5pPr marL="18288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5pPr>
          <a:lvl6pPr marL="22860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6pPr>
          <a:lvl7pPr marL="27432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7pPr>
          <a:lvl8pPr marL="32004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8pPr>
          <a:lvl9pPr marL="3657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9pPr>
        </a:lstStyle>
        <a:p>
          <a:pPr algn="ctr"/>
          <a:r>
            <a:rPr lang="en-US" sz="2400">
              <a:solidFill>
                <a:schemeClr val="accent6">
                  <a:lumMod val="75000"/>
                </a:schemeClr>
              </a:solidFill>
            </a:rPr>
            <a:t>Complete</a:t>
          </a:r>
          <a:r>
            <a:rPr lang="en-US" sz="2400" baseline="0">
              <a:solidFill>
                <a:schemeClr val="accent6">
                  <a:lumMod val="75000"/>
                </a:schemeClr>
              </a:solidFill>
            </a:rPr>
            <a:t> Following Fields for Preparing Planning Chart </a:t>
          </a:r>
          <a:endParaRPr lang="en-IN" sz="2400">
            <a:solidFill>
              <a:schemeClr val="accent6">
                <a:lumMod val="75000"/>
              </a:schemeClr>
            </a:solidFill>
          </a:endParaRPr>
        </a:p>
      </xdr:txBody>
    </xdr:sp>
    <xdr:clientData/>
  </xdr:twoCellAnchor>
  <xdr:twoCellAnchor>
    <xdr:from>
      <xdr:col>6</xdr:col>
      <xdr:colOff>133349</xdr:colOff>
      <xdr:row>1</xdr:row>
      <xdr:rowOff>333376</xdr:rowOff>
    </xdr:from>
    <xdr:to>
      <xdr:col>10</xdr:col>
      <xdr:colOff>95250</xdr:colOff>
      <xdr:row>3</xdr:row>
      <xdr:rowOff>171450</xdr:rowOff>
    </xdr:to>
    <xdr:sp macro="" textlink="">
      <xdr:nvSpPr>
        <xdr:cNvPr id="4" name="Title 1"/>
        <xdr:cNvSpPr>
          <a:spLocks noGrp="1"/>
        </xdr:cNvSpPr>
      </xdr:nvSpPr>
      <xdr:spPr>
        <a:xfrm>
          <a:off x="5295899" y="533401"/>
          <a:ext cx="2400301" cy="600074"/>
        </a:xfrm>
        <a:prstGeom prst="rect">
          <a:avLst/>
        </a:prstGeom>
      </xdr:spPr>
      <xdr:txBody>
        <a:bodyPr vert="horz" wrap="square" lIns="91440" tIns="45720" rIns="91440" bIns="45720" rtlCol="0" anchor="ctr">
          <a:noAutofit/>
        </a:bodyPr>
        <a:lstStyle>
          <a:lvl1pPr algn="ctr" defTabSz="914400" rtl="0" eaLnBrk="1" latinLnBrk="0" hangingPunct="1">
            <a:spcBef>
              <a:spcPct val="0"/>
            </a:spcBef>
            <a:buNone/>
            <a:defRPr sz="4400" kern="1200">
              <a:solidFill>
                <a:schemeClr val="tx1"/>
              </a:solidFill>
              <a:latin typeface="+mj-lt"/>
              <a:ea typeface="+mj-ea"/>
              <a:cs typeface="+mj-cs"/>
            </a:defRPr>
          </a:lvl1pPr>
        </a:lstStyle>
        <a:p>
          <a:r>
            <a:rPr lang="en-US" sz="2400" b="1">
              <a:solidFill>
                <a:schemeClr val="accent6">
                  <a:lumMod val="75000"/>
                </a:schemeClr>
              </a:solidFill>
            </a:rPr>
            <a:t>Name :</a:t>
          </a:r>
          <a:endParaRPr lang="en-IN" sz="2400" b="1">
            <a:solidFill>
              <a:schemeClr val="accent6">
                <a:lumMod val="75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P30"/>
  <sheetViews>
    <sheetView tabSelected="1" zoomScale="90" zoomScaleNormal="90" workbookViewId="0">
      <selection activeCell="O10" sqref="O10"/>
    </sheetView>
  </sheetViews>
  <sheetFormatPr defaultColWidth="0" defaultRowHeight="15" zeroHeight="1"/>
  <cols>
    <col min="1" max="16" width="9.140625" style="20" customWidth="1"/>
    <col min="17" max="16384" width="9.140625" style="20" hidden="1"/>
  </cols>
  <sheetData>
    <row r="1" spans="2:2"/>
    <row r="2" spans="2:2">
      <c r="B2" s="21"/>
    </row>
    <row r="3" spans="2:2"/>
    <row r="4" spans="2:2"/>
    <row r="5" spans="2:2"/>
    <row r="6" spans="2:2"/>
    <row r="7" spans="2:2"/>
    <row r="8" spans="2:2"/>
    <row r="9" spans="2:2"/>
    <row r="10" spans="2:2"/>
    <row r="11" spans="2:2"/>
    <row r="12" spans="2:2"/>
    <row r="13" spans="2:2"/>
    <row r="14" spans="2:2"/>
    <row r="15" spans="2:2"/>
    <row r="16" spans="2:2"/>
    <row r="17"/>
    <row r="18"/>
    <row r="19"/>
    <row r="20"/>
    <row r="21"/>
    <row r="22"/>
    <row r="23"/>
    <row r="24"/>
    <row r="25"/>
    <row r="26"/>
    <row r="27"/>
    <row r="28"/>
    <row r="29"/>
    <row r="30"/>
  </sheetData>
  <sheetProtection sheet="1" objects="1" scenarios="1" select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S21"/>
  <sheetViews>
    <sheetView zoomScale="90" zoomScaleNormal="90" workbookViewId="0">
      <selection activeCell="K3" sqref="K3"/>
    </sheetView>
  </sheetViews>
  <sheetFormatPr defaultColWidth="0" defaultRowHeight="15" zeroHeight="1"/>
  <cols>
    <col min="1" max="1" width="4.85546875" style="53" customWidth="1"/>
    <col min="2" max="2" width="28.42578125" style="51" customWidth="1"/>
    <col min="3" max="3" width="21.85546875" style="52" customWidth="1"/>
    <col min="4" max="4" width="13" style="52" customWidth="1"/>
    <col min="5" max="5" width="2.7109375" style="53" customWidth="1"/>
    <col min="6" max="9" width="9.140625" style="53" customWidth="1"/>
    <col min="10" max="10" width="20.5703125" style="53" customWidth="1"/>
    <col min="11" max="13" width="9.140625" style="53" customWidth="1"/>
    <col min="14" max="14" width="12.7109375" style="53" customWidth="1"/>
    <col min="15" max="16" width="9.140625" style="53" customWidth="1"/>
    <col min="17" max="17" width="15.5703125" style="53" bestFit="1" customWidth="1"/>
    <col min="18" max="18" width="9.140625" style="53" customWidth="1"/>
    <col min="19" max="19" width="17.28515625" style="53" bestFit="1" customWidth="1"/>
    <col min="20" max="16384" width="9.140625" style="53" hidden="1"/>
  </cols>
  <sheetData>
    <row r="1" spans="1:18" ht="15.75" thickBot="1">
      <c r="A1" s="61"/>
      <c r="B1" s="62"/>
      <c r="C1" s="63"/>
      <c r="D1" s="63"/>
      <c r="E1" s="61"/>
      <c r="F1" s="61"/>
      <c r="G1" s="61"/>
      <c r="H1" s="61"/>
      <c r="I1" s="61"/>
      <c r="J1" s="61"/>
      <c r="K1" s="61"/>
      <c r="L1" s="61"/>
      <c r="M1" s="61"/>
      <c r="N1" s="61"/>
      <c r="O1" s="61"/>
      <c r="P1" s="61"/>
    </row>
    <row r="2" spans="1:18" ht="33" customHeight="1" thickBot="1">
      <c r="A2" s="61"/>
      <c r="B2" s="210" t="s">
        <v>35</v>
      </c>
      <c r="C2" s="211"/>
      <c r="D2" s="212"/>
      <c r="E2" s="61"/>
      <c r="F2" s="61"/>
      <c r="G2" s="61"/>
      <c r="H2" s="61"/>
      <c r="I2" s="61"/>
      <c r="J2" s="61"/>
      <c r="K2" s="61"/>
      <c r="L2" s="61"/>
      <c r="M2" s="61"/>
      <c r="N2" s="61"/>
      <c r="O2" s="61"/>
      <c r="P2" s="61"/>
    </row>
    <row r="3" spans="1:18" ht="23.25">
      <c r="A3" s="61"/>
      <c r="B3" s="217" t="str">
        <f>IF(IFERROR(Allocation!I3," ")=0," ",IFERROR(Allocation!I3," "))</f>
        <v>Group I</v>
      </c>
      <c r="C3" s="218"/>
      <c r="D3" s="219"/>
      <c r="E3" s="61"/>
      <c r="F3" s="61"/>
      <c r="G3" s="66"/>
      <c r="H3" s="67"/>
      <c r="I3" s="67"/>
      <c r="J3" s="68"/>
      <c r="K3" s="82" t="s">
        <v>222</v>
      </c>
      <c r="L3" s="55"/>
      <c r="M3" s="55"/>
      <c r="N3" s="55"/>
      <c r="O3" s="56"/>
      <c r="P3" s="61"/>
    </row>
    <row r="4" spans="1:18" ht="33" customHeight="1">
      <c r="A4" s="61"/>
      <c r="B4" s="85" t="s">
        <v>38</v>
      </c>
      <c r="C4" s="86" t="s">
        <v>34</v>
      </c>
      <c r="D4" s="87" t="s">
        <v>37</v>
      </c>
      <c r="E4" s="64"/>
      <c r="F4" s="61"/>
      <c r="G4" s="69"/>
      <c r="H4" s="70"/>
      <c r="I4" s="70"/>
      <c r="J4" s="71"/>
      <c r="K4" s="57"/>
      <c r="L4" s="57"/>
      <c r="M4" s="57"/>
      <c r="N4" s="57"/>
      <c r="O4" s="58"/>
      <c r="P4" s="65"/>
      <c r="Q4" s="54"/>
      <c r="R4" s="54"/>
    </row>
    <row r="5" spans="1:18" ht="25.5">
      <c r="A5" s="61"/>
      <c r="B5" s="100" t="str">
        <f>IF(IFERROR(Allocation!C6," ")=0," ",IFERROR(Allocation!C6," "))</f>
        <v>1. Financial Reporting</v>
      </c>
      <c r="C5" s="88">
        <f>IF(IFERROR(Allocation!D44," ")=0," ",IFERROR(Allocation!D44," "))</f>
        <v>86</v>
      </c>
      <c r="D5" s="89" t="str">
        <f>IF(IFERROR(Allocation!E44," ")=0," ",LEFT(IFERROR(Allocation!E44," "),3))</f>
        <v xml:space="preserve">0% </v>
      </c>
      <c r="E5" s="61"/>
      <c r="F5" s="61"/>
      <c r="G5" s="72"/>
      <c r="H5" s="204" t="s">
        <v>36</v>
      </c>
      <c r="I5" s="205"/>
      <c r="J5" s="205"/>
      <c r="K5" s="205"/>
      <c r="L5" s="205"/>
      <c r="M5" s="205"/>
      <c r="N5" s="206"/>
      <c r="O5" s="73"/>
      <c r="P5" s="65"/>
      <c r="Q5" s="54"/>
      <c r="R5" s="54"/>
    </row>
    <row r="6" spans="1:18" ht="30">
      <c r="A6" s="61"/>
      <c r="B6" s="101" t="str">
        <f>IF(IFERROR(Allocation!G6," ")=0," ",IFERROR(Allocation!G6," "))</f>
        <v>2. Strategic Financial Management</v>
      </c>
      <c r="C6" s="88">
        <f>IF(IFERROR(Allocation!H44," ")=0," ",IFERROR(Allocation!H44," "))</f>
        <v>36</v>
      </c>
      <c r="D6" s="89" t="str">
        <f>IF(IFERROR(Allocation!I44," ")=0," ",LEFT(IFERROR(Allocation!I44," "),3))</f>
        <v xml:space="preserve">0% </v>
      </c>
      <c r="E6" s="61"/>
      <c r="F6" s="61"/>
      <c r="G6" s="74"/>
      <c r="H6" s="75"/>
      <c r="I6" s="75"/>
      <c r="J6" s="75"/>
      <c r="K6" s="76"/>
      <c r="L6" s="75"/>
      <c r="M6" s="75"/>
      <c r="N6" s="75"/>
      <c r="O6" s="77"/>
      <c r="P6" s="65"/>
      <c r="Q6" s="54"/>
      <c r="R6" s="54"/>
    </row>
    <row r="7" spans="1:18" ht="30">
      <c r="A7" s="61"/>
      <c r="B7" s="102" t="str">
        <f>IF(IFERROR(Allocation!K6," ")=0," ",IFERROR(Allocation!K6," "))</f>
        <v>3. Advanced Auditing and Professional Ethics</v>
      </c>
      <c r="C7" s="88">
        <f>IF(IFERROR(Allocation!L44," ")=0," ",IFERROR(Allocation!L44," "))</f>
        <v>123</v>
      </c>
      <c r="D7" s="89" t="str">
        <f>IF(IFERROR(Allocation!M44," ")=0," ",LEFT(IFERROR(Allocation!M44," "),3))</f>
        <v xml:space="preserve">0% </v>
      </c>
      <c r="E7" s="61"/>
      <c r="F7" s="61"/>
      <c r="G7" s="83"/>
      <c r="H7" s="207">
        <v>41821</v>
      </c>
      <c r="I7" s="208"/>
      <c r="J7" s="209"/>
      <c r="K7" s="84" t="s">
        <v>19</v>
      </c>
      <c r="L7" s="207">
        <v>41912</v>
      </c>
      <c r="M7" s="208"/>
      <c r="N7" s="209"/>
      <c r="O7" s="77"/>
      <c r="P7" s="65"/>
      <c r="R7" s="54"/>
    </row>
    <row r="8" spans="1:18" ht="30.75" thickBot="1">
      <c r="A8" s="61"/>
      <c r="B8" s="103" t="str">
        <f>IF(IFERROR(Allocation!O6," ")=0," ",IFERROR(Allocation!O6," "))</f>
        <v>4. Corporate and Allied Laws</v>
      </c>
      <c r="C8" s="88">
        <f>IF(IFERROR(Allocation!P44," ")=0," ",IFERROR(Allocation!P44," "))</f>
        <v>113</v>
      </c>
      <c r="D8" s="89" t="str">
        <f>IF(IFERROR(Allocation!Q44," ")=0," ",LEFT(IFERROR(Allocation!Q44," "),3))</f>
        <v xml:space="preserve">0% </v>
      </c>
      <c r="E8" s="61"/>
      <c r="F8" s="61"/>
      <c r="G8" s="78"/>
      <c r="H8" s="79"/>
      <c r="I8" s="79"/>
      <c r="J8" s="80"/>
      <c r="K8" s="80"/>
      <c r="L8" s="80"/>
      <c r="M8" s="80"/>
      <c r="N8" s="80"/>
      <c r="O8" s="81"/>
      <c r="P8" s="65"/>
      <c r="Q8" s="54"/>
      <c r="R8" s="54"/>
    </row>
    <row r="9" spans="1:18" ht="21" customHeight="1" thickBot="1">
      <c r="A9" s="61"/>
      <c r="B9" s="213" t="str">
        <f>"Total Hrs. Required for "&amp;TEXT(B3,0)</f>
        <v>Total Hrs. Required for Group I</v>
      </c>
      <c r="C9" s="214"/>
      <c r="D9" s="95">
        <f>SUM(C5:C8)</f>
        <v>358</v>
      </c>
      <c r="E9" s="61"/>
      <c r="F9" s="61"/>
      <c r="P9" s="65"/>
      <c r="Q9" s="59"/>
      <c r="R9" s="54"/>
    </row>
    <row r="10" spans="1:18" ht="33.75" customHeight="1">
      <c r="A10" s="61"/>
      <c r="B10" s="220" t="str">
        <f>IF(IFERROR(Allocation!R3," ")=0," ",IFERROR(Allocation!R3," "))</f>
        <v>Group II</v>
      </c>
      <c r="C10" s="221"/>
      <c r="D10" s="222"/>
      <c r="E10" s="61"/>
      <c r="F10" s="195" t="s">
        <v>219</v>
      </c>
      <c r="G10" s="196"/>
      <c r="H10" s="196"/>
      <c r="I10" s="196"/>
      <c r="J10" s="196"/>
      <c r="K10" s="196"/>
      <c r="L10" s="196"/>
      <c r="M10" s="196"/>
      <c r="N10" s="196"/>
      <c r="O10" s="196"/>
      <c r="P10" s="197"/>
      <c r="Q10" s="54"/>
      <c r="R10" s="54"/>
    </row>
    <row r="11" spans="1:18" ht="20.25" customHeight="1">
      <c r="A11" s="61"/>
      <c r="B11" s="85" t="s">
        <v>38</v>
      </c>
      <c r="C11" s="86" t="s">
        <v>34</v>
      </c>
      <c r="D11" s="87" t="s">
        <v>37</v>
      </c>
      <c r="E11" s="61"/>
      <c r="F11" s="198"/>
      <c r="G11" s="199"/>
      <c r="H11" s="199"/>
      <c r="I11" s="199"/>
      <c r="J11" s="199"/>
      <c r="K11" s="199"/>
      <c r="L11" s="199"/>
      <c r="M11" s="199"/>
      <c r="N11" s="199"/>
      <c r="O11" s="199"/>
      <c r="P11" s="200"/>
      <c r="Q11" s="54"/>
      <c r="R11" s="54"/>
    </row>
    <row r="12" spans="1:18" ht="30">
      <c r="A12" s="61"/>
      <c r="B12" s="100" t="str">
        <f>IF(IFERROR(Allocation!S6," ")=0," ",IFERROR(Allocation!S6," "))</f>
        <v>5. Advanced Management Accounting</v>
      </c>
      <c r="C12" s="88">
        <f>IF(IFERROR(Allocation!T44," ")=0," ",IFERROR(Allocation!T44," "))</f>
        <v>61</v>
      </c>
      <c r="D12" s="89" t="str">
        <f>IF(IFERROR(Allocation!U44," ")=0," ",LEFT(IFERROR(Allocation!U44," "),3))</f>
        <v xml:space="preserve">0% </v>
      </c>
      <c r="E12" s="61"/>
      <c r="F12" s="198"/>
      <c r="G12" s="199"/>
      <c r="H12" s="199"/>
      <c r="I12" s="199"/>
      <c r="J12" s="199"/>
      <c r="K12" s="199"/>
      <c r="L12" s="199"/>
      <c r="M12" s="199"/>
      <c r="N12" s="199"/>
      <c r="O12" s="199"/>
      <c r="P12" s="200"/>
      <c r="Q12" s="54"/>
      <c r="R12" s="54"/>
    </row>
    <row r="13" spans="1:18" ht="30">
      <c r="A13" s="61"/>
      <c r="B13" s="100" t="str">
        <f>IF(IFERROR(Allocation!W6," ")=0," ",IFERROR(Allocation!W6," "))</f>
        <v>6. Information Systems Control and Audit</v>
      </c>
      <c r="C13" s="88">
        <f>IF(IFERROR(Allocation!X44," ")=0," ",IFERROR(Allocation!X44," "))</f>
        <v>20</v>
      </c>
      <c r="D13" s="89" t="str">
        <f>IF(IFERROR(Allocation!Y44," ")=0," ",LEFT(IFERROR(Allocation!Y44," "),3))</f>
        <v xml:space="preserve">0% </v>
      </c>
      <c r="E13" s="61"/>
      <c r="F13" s="198"/>
      <c r="G13" s="199"/>
      <c r="H13" s="199"/>
      <c r="I13" s="199"/>
      <c r="J13" s="199"/>
      <c r="K13" s="199"/>
      <c r="L13" s="199"/>
      <c r="M13" s="199"/>
      <c r="N13" s="199"/>
      <c r="O13" s="199"/>
      <c r="P13" s="200"/>
      <c r="Q13" s="60"/>
      <c r="R13" s="54"/>
    </row>
    <row r="14" spans="1:18" ht="15.75">
      <c r="A14" s="61"/>
      <c r="B14" s="100" t="str">
        <f>IF(IFERROR(Allocation!AA6," ")=0," ",IFERROR(Allocation!AA6," "))</f>
        <v>7. Direct Tax Laws</v>
      </c>
      <c r="C14" s="88">
        <f>IF(IFERROR(Allocation!AB44," ")=0," ",IFERROR(Allocation!AB44," "))</f>
        <v>70</v>
      </c>
      <c r="D14" s="89" t="str">
        <f>IF(IFERROR(Allocation!AC44," ")=0," ",LEFT(IFERROR(Allocation!AC44," "),3))</f>
        <v xml:space="preserve">0% </v>
      </c>
      <c r="E14" s="61"/>
      <c r="F14" s="198"/>
      <c r="G14" s="199"/>
      <c r="H14" s="199"/>
      <c r="I14" s="199"/>
      <c r="J14" s="199"/>
      <c r="K14" s="199"/>
      <c r="L14" s="199"/>
      <c r="M14" s="199"/>
      <c r="N14" s="199"/>
      <c r="O14" s="199"/>
      <c r="P14" s="200"/>
      <c r="Q14" s="54"/>
      <c r="R14" s="54"/>
    </row>
    <row r="15" spans="1:18" ht="15.75">
      <c r="A15" s="61"/>
      <c r="B15" s="100" t="str">
        <f>IF(IFERROR(Allocation!AE6," ")=0," ",IFERROR(Allocation!AE6," "))</f>
        <v>8. Indirect Tax Laws</v>
      </c>
      <c r="C15" s="106">
        <f>IF(IFERROR(Allocation!AF44," ")=0," ",IFERROR(Allocation!AF44," "))</f>
        <v>70</v>
      </c>
      <c r="D15" s="89" t="str">
        <f>IF(IFERROR(Allocation!AG44," ")=0," ",LEFT(IFERROR(Allocation!AG44," "),3))</f>
        <v xml:space="preserve">0% </v>
      </c>
      <c r="E15" s="61"/>
      <c r="F15" s="198"/>
      <c r="G15" s="199"/>
      <c r="H15" s="199"/>
      <c r="I15" s="199"/>
      <c r="J15" s="199"/>
      <c r="K15" s="199"/>
      <c r="L15" s="199"/>
      <c r="M15" s="199"/>
      <c r="N15" s="199"/>
      <c r="O15" s="199"/>
      <c r="P15" s="200"/>
      <c r="Q15" s="54"/>
      <c r="R15" s="54"/>
    </row>
    <row r="16" spans="1:18" ht="18.75" thickBot="1">
      <c r="A16" s="61"/>
      <c r="B16" s="215" t="str">
        <f>"Total Hrs. Required for "&amp;TEXT(B10,0)</f>
        <v>Total Hrs. Required for Group II</v>
      </c>
      <c r="C16" s="216"/>
      <c r="D16" s="94">
        <f>SUM(C12:C15)</f>
        <v>221</v>
      </c>
      <c r="E16" s="61"/>
      <c r="F16" s="198"/>
      <c r="G16" s="199"/>
      <c r="H16" s="199"/>
      <c r="I16" s="199"/>
      <c r="J16" s="199"/>
      <c r="K16" s="199"/>
      <c r="L16" s="199"/>
      <c r="M16" s="199"/>
      <c r="N16" s="199"/>
      <c r="O16" s="199"/>
      <c r="P16" s="200"/>
    </row>
    <row r="17" spans="1:16" ht="24" customHeight="1" thickBot="1">
      <c r="A17" s="61"/>
      <c r="B17" s="223" t="s">
        <v>42</v>
      </c>
      <c r="C17" s="224"/>
      <c r="D17" s="90">
        <f>D9+D16</f>
        <v>579</v>
      </c>
      <c r="E17" s="61"/>
      <c r="F17" s="198"/>
      <c r="G17" s="199"/>
      <c r="H17" s="199"/>
      <c r="I17" s="199"/>
      <c r="J17" s="199"/>
      <c r="K17" s="199"/>
      <c r="L17" s="199"/>
      <c r="M17" s="199"/>
      <c r="N17" s="199"/>
      <c r="O17" s="199"/>
      <c r="P17" s="200"/>
    </row>
    <row r="18" spans="1:16" ht="19.5" customHeight="1" thickBot="1">
      <c r="A18" s="61"/>
      <c r="B18" s="62"/>
      <c r="C18" s="63"/>
      <c r="D18" s="63"/>
      <c r="E18" s="61"/>
      <c r="F18" s="201"/>
      <c r="G18" s="202"/>
      <c r="H18" s="202"/>
      <c r="I18" s="202"/>
      <c r="J18" s="202"/>
      <c r="K18" s="202"/>
      <c r="L18" s="202"/>
      <c r="M18" s="202"/>
      <c r="N18" s="202"/>
      <c r="O18" s="202"/>
      <c r="P18" s="203"/>
    </row>
    <row r="19" spans="1:16" ht="15" customHeight="1">
      <c r="B19" s="62"/>
      <c r="C19" s="63"/>
      <c r="D19" s="63"/>
    </row>
    <row r="20" spans="1:16" ht="15" customHeight="1"/>
    <row r="21" spans="1:16" ht="15" hidden="1" customHeight="1"/>
  </sheetData>
  <sheetProtection sheet="1" objects="1" scenarios="1" selectLockedCells="1"/>
  <mergeCells count="10">
    <mergeCell ref="F10:P18"/>
    <mergeCell ref="H5:N5"/>
    <mergeCell ref="H7:J7"/>
    <mergeCell ref="L7:N7"/>
    <mergeCell ref="B2:D2"/>
    <mergeCell ref="B9:C9"/>
    <mergeCell ref="B16:C16"/>
    <mergeCell ref="B3:D3"/>
    <mergeCell ref="B10:D10"/>
    <mergeCell ref="B17:C17"/>
  </mergeCells>
  <pageMargins left="0.7" right="0.7" top="0.75" bottom="0.75" header="0.3" footer="0.3"/>
  <pageSetup paperSize="9" orientation="portrait" verticalDpi="300" r:id="rId1"/>
  <drawing r:id="rId2"/>
  <legacyDrawing r:id="rId3"/>
</worksheet>
</file>

<file path=xl/worksheets/sheet3.xml><?xml version="1.0" encoding="utf-8"?>
<worksheet xmlns="http://schemas.openxmlformats.org/spreadsheetml/2006/main" xmlns:r="http://schemas.openxmlformats.org/officeDocument/2006/relationships">
  <sheetPr codeName="Sheet1"/>
  <dimension ref="A1:AH70"/>
  <sheetViews>
    <sheetView workbookViewId="0">
      <pane ySplit="6" topLeftCell="A7" activePane="bottomLeft" state="frozen"/>
      <selection pane="bottomLeft" activeCell="I9" sqref="I9"/>
    </sheetView>
  </sheetViews>
  <sheetFormatPr defaultColWidth="9.140625" defaultRowHeight="15"/>
  <cols>
    <col min="1" max="1" width="2" style="2" customWidth="1"/>
    <col min="2" max="2" width="6.28515625" style="3" customWidth="1"/>
    <col min="3" max="3" width="25.85546875" style="4" customWidth="1"/>
    <col min="4" max="4" width="7.7109375" style="6" customWidth="1"/>
    <col min="5" max="5" width="14.85546875" style="6" customWidth="1"/>
    <col min="6" max="6" width="4" style="4" customWidth="1"/>
    <col min="7" max="7" width="27.42578125" style="4" customWidth="1"/>
    <col min="8" max="8" width="7.5703125" style="6" customWidth="1"/>
    <col min="9" max="9" width="15.7109375" style="6" customWidth="1"/>
    <col min="10" max="10" width="3.7109375" style="4" customWidth="1"/>
    <col min="11" max="11" width="30.140625" style="6" customWidth="1"/>
    <col min="12" max="12" width="9.7109375" style="2" customWidth="1"/>
    <col min="13" max="13" width="17" style="2" customWidth="1"/>
    <col min="14" max="14" width="13.85546875" style="2" customWidth="1"/>
    <col min="15" max="15" width="25" style="2" customWidth="1"/>
    <col min="16" max="16" width="10.28515625" style="2" customWidth="1"/>
    <col min="17" max="17" width="16" style="2" customWidth="1"/>
    <col min="18" max="18" width="8" style="2" customWidth="1"/>
    <col min="19" max="19" width="27.7109375" style="2" customWidth="1"/>
    <col min="20" max="20" width="9.5703125" style="2" customWidth="1"/>
    <col min="21" max="21" width="16" style="2" customWidth="1"/>
    <col min="22" max="22" width="7.42578125" style="2" customWidth="1"/>
    <col min="23" max="23" width="28.7109375" style="2" customWidth="1"/>
    <col min="24" max="24" width="9.42578125" style="2" customWidth="1"/>
    <col min="25" max="25" width="14.140625" style="2" customWidth="1"/>
    <col min="26" max="26" width="7" style="2" bestFit="1" customWidth="1"/>
    <col min="27" max="27" width="28.7109375" style="2" customWidth="1"/>
    <col min="28" max="28" width="9.42578125" style="2" customWidth="1"/>
    <col min="29" max="29" width="17.5703125" style="2" customWidth="1"/>
    <col min="30" max="30" width="7" style="2" bestFit="1" customWidth="1"/>
    <col min="31" max="31" width="28.7109375" style="2" customWidth="1"/>
    <col min="32" max="32" width="9.42578125" style="2" customWidth="1"/>
    <col min="33" max="33" width="17.5703125" style="2" customWidth="1"/>
    <col min="34" max="16384" width="9.140625" style="2"/>
  </cols>
  <sheetData>
    <row r="1" spans="1:34">
      <c r="A1" s="109"/>
      <c r="B1" s="26" t="str">
        <f ca="1">"Current Date: "&amp;TEXT(NOW(),"dd-mmmm-yyyy")</f>
        <v>Current Date: 30-June-2014</v>
      </c>
      <c r="C1" s="18"/>
      <c r="D1" s="110"/>
      <c r="E1" s="110"/>
      <c r="F1" s="111"/>
      <c r="G1" s="111"/>
      <c r="H1" s="110"/>
      <c r="I1" s="110"/>
      <c r="J1" s="111"/>
      <c r="K1" s="110"/>
      <c r="L1" s="109"/>
      <c r="M1" s="194" t="str">
        <f>PROPER('Details &amp; Report'!K3)</f>
        <v>Your Name</v>
      </c>
      <c r="N1" s="26" t="str">
        <f ca="1">Allocation!B1</f>
        <v>Current Date: 30-June-2014</v>
      </c>
      <c r="O1" s="19"/>
      <c r="P1" s="110"/>
      <c r="Q1" s="110"/>
      <c r="R1" s="110"/>
      <c r="S1" s="111"/>
      <c r="T1" s="111"/>
      <c r="U1" s="110"/>
      <c r="V1" s="110"/>
      <c r="W1" s="111"/>
      <c r="X1" s="110"/>
      <c r="Y1" s="13" t="str">
        <f>Allocation!M1</f>
        <v>Your Name</v>
      </c>
      <c r="Z1" s="110"/>
      <c r="AA1" s="111"/>
      <c r="AB1" s="110"/>
      <c r="AC1" s="13">
        <f>Allocation!Q1</f>
        <v>0</v>
      </c>
      <c r="AD1" s="110"/>
      <c r="AE1" s="111"/>
      <c r="AF1" s="110"/>
      <c r="AG1" s="13" t="str">
        <f>PROPER('Details &amp; Report'!K3)</f>
        <v>Your Name</v>
      </c>
      <c r="AH1" s="109"/>
    </row>
    <row r="2" spans="1:34" ht="21">
      <c r="A2" s="109"/>
      <c r="B2" s="226" t="s">
        <v>220</v>
      </c>
      <c r="C2" s="226"/>
      <c r="D2" s="226"/>
      <c r="E2" s="226"/>
      <c r="F2" s="226"/>
      <c r="G2" s="226"/>
      <c r="H2" s="226"/>
      <c r="I2" s="226"/>
      <c r="J2" s="226"/>
      <c r="K2" s="226"/>
      <c r="L2" s="226"/>
      <c r="M2" s="109"/>
      <c r="N2" s="226" t="str">
        <f>B2</f>
        <v>CA Final  Examination November, 2014</v>
      </c>
      <c r="O2" s="226"/>
      <c r="P2" s="226"/>
      <c r="Q2" s="226"/>
      <c r="R2" s="226"/>
      <c r="S2" s="226"/>
      <c r="T2" s="226"/>
      <c r="U2" s="226"/>
      <c r="V2" s="226"/>
      <c r="W2" s="226"/>
      <c r="X2" s="226"/>
      <c r="Y2" s="226"/>
      <c r="Z2" s="109"/>
      <c r="AA2" s="109"/>
      <c r="AB2" s="109"/>
      <c r="AC2" s="109"/>
      <c r="AD2" s="109"/>
      <c r="AE2" s="109"/>
      <c r="AF2" s="109"/>
      <c r="AG2" s="109"/>
      <c r="AH2" s="109"/>
    </row>
    <row r="3" spans="1:34" s="1" customFormat="1" ht="21">
      <c r="A3" s="112"/>
      <c r="B3" s="113"/>
      <c r="C3" s="114"/>
      <c r="D3" s="112"/>
      <c r="E3" s="112"/>
      <c r="F3" s="112"/>
      <c r="G3" s="115"/>
      <c r="H3" s="115"/>
      <c r="I3" s="116" t="s">
        <v>5</v>
      </c>
      <c r="J3" s="112"/>
      <c r="K3" s="93" t="str">
        <f>"From "&amp;TEXT('Details &amp; Report'!H7, "dd-mmmm-yyyy")&amp;" to"</f>
        <v>From 01-July-2014 to</v>
      </c>
      <c r="L3" s="231">
        <f>'Details &amp; Report'!L7</f>
        <v>41912</v>
      </c>
      <c r="M3" s="231"/>
      <c r="N3" s="117"/>
      <c r="O3" s="114"/>
      <c r="P3" s="112"/>
      <c r="Q3" s="112"/>
      <c r="R3" s="232" t="s">
        <v>10</v>
      </c>
      <c r="S3" s="232"/>
      <c r="T3" s="232"/>
      <c r="U3" s="232"/>
      <c r="V3" s="112"/>
      <c r="W3" s="112"/>
      <c r="X3" s="112"/>
      <c r="Y3" s="112"/>
      <c r="Z3" s="112"/>
      <c r="AA3" s="112"/>
      <c r="AB3" s="112"/>
      <c r="AC3" s="112"/>
      <c r="AD3" s="112"/>
      <c r="AE3" s="14" t="str">
        <f>Allocation!K3</f>
        <v>From 01-July-2014 to</v>
      </c>
      <c r="AF3" s="225">
        <f>Allocation!L3</f>
        <v>41912</v>
      </c>
      <c r="AG3" s="225"/>
      <c r="AH3" s="112"/>
    </row>
    <row r="4" spans="1:34" s="1" customFormat="1" ht="21">
      <c r="A4" s="112"/>
      <c r="B4" s="118" t="s">
        <v>8</v>
      </c>
      <c r="C4" s="119"/>
      <c r="D4" s="9">
        <f ca="1">IF(NOW()&lt;'Details &amp; Report'!L7,DAYS360(NOW(),L3,0),0)</f>
        <v>90</v>
      </c>
      <c r="E4" s="120"/>
      <c r="F4" s="121"/>
      <c r="G4" s="114"/>
      <c r="H4" s="122"/>
      <c r="I4" s="122"/>
      <c r="J4" s="112"/>
      <c r="K4" s="123" t="s">
        <v>9</v>
      </c>
      <c r="L4" s="112"/>
      <c r="M4" s="14">
        <f ca="1">IF('Details &amp; Report'!H7&lt;NOW(),(D4-D5)*'Time Table'!B18,DAYS360('Details &amp; Report'!H7,'Details &amp; Report'!L7,0)*'Time Table'!B18)</f>
        <v>1068</v>
      </c>
      <c r="N4" s="17" t="str">
        <f>Allocation!B4</f>
        <v>Total Days Remaining</v>
      </c>
      <c r="O4" s="119"/>
      <c r="P4" s="9">
        <f ca="1">Allocation!D4</f>
        <v>90</v>
      </c>
      <c r="Q4" s="120"/>
      <c r="R4" s="122"/>
      <c r="S4" s="121"/>
      <c r="T4" s="114"/>
      <c r="U4" s="122"/>
      <c r="V4" s="124"/>
      <c r="W4" s="112"/>
      <c r="X4" s="112"/>
      <c r="Y4" s="112"/>
      <c r="Z4" s="124"/>
      <c r="AA4" s="112"/>
      <c r="AB4" s="112"/>
      <c r="AC4" s="112"/>
      <c r="AD4" s="124"/>
      <c r="AE4" s="14" t="str">
        <f>Allocation!K4</f>
        <v>Total Hrs. Available</v>
      </c>
      <c r="AF4" s="112"/>
      <c r="AG4" s="14">
        <f ca="1">Allocation!M4</f>
        <v>1068</v>
      </c>
      <c r="AH4" s="112"/>
    </row>
    <row r="5" spans="1:34" s="1" customFormat="1">
      <c r="A5" s="125"/>
      <c r="B5" s="113" t="s">
        <v>30</v>
      </c>
      <c r="C5" s="114"/>
      <c r="D5" s="12">
        <f t="array" aca="1" ref="D5" ca="1">IF(NOW()&lt;'Details &amp; Report'!L7,SUM(IF(WEEKDAY(NOW()-1+ROW(INDIRECT("1:"&amp;TRUNC(L3-NOW())+1)))={1},1,0)),0)</f>
        <v>13</v>
      </c>
      <c r="E5" s="122"/>
      <c r="F5" s="230"/>
      <c r="G5" s="230"/>
      <c r="H5" s="230"/>
      <c r="I5" s="114"/>
      <c r="J5" s="112"/>
      <c r="K5" s="123" t="s">
        <v>16</v>
      </c>
      <c r="L5" s="112"/>
      <c r="M5" s="14">
        <f>IFERROR((D44+T44+H44+Allocation!L44+Allocation!P44+Allocation!X44),(D44+T44+H44))</f>
        <v>439</v>
      </c>
      <c r="N5" s="16" t="str">
        <f>Allocation!B5</f>
        <v>Total No. of Sunday Remaining</v>
      </c>
      <c r="O5" s="114"/>
      <c r="P5" s="12">
        <f ca="1">Allocation!D5</f>
        <v>13</v>
      </c>
      <c r="Q5" s="122"/>
      <c r="R5" s="233"/>
      <c r="S5" s="233"/>
      <c r="T5" s="233"/>
      <c r="U5" s="233"/>
      <c r="V5" s="122"/>
      <c r="W5" s="112"/>
      <c r="X5" s="112"/>
      <c r="Y5" s="112"/>
      <c r="Z5" s="122"/>
      <c r="AA5" s="112"/>
      <c r="AB5" s="112"/>
      <c r="AC5" s="112"/>
      <c r="AD5" s="122"/>
      <c r="AE5" s="14" t="str">
        <f>Allocation!K5</f>
        <v>Total Hrs. Required</v>
      </c>
      <c r="AF5" s="112"/>
      <c r="AG5" s="14">
        <f>Allocation!M5</f>
        <v>439</v>
      </c>
      <c r="AH5" s="112"/>
    </row>
    <row r="6" spans="1:34" s="5" customFormat="1" ht="48" thickBot="1">
      <c r="A6" s="126"/>
      <c r="B6" s="127" t="s">
        <v>3</v>
      </c>
      <c r="C6" s="128" t="s">
        <v>46</v>
      </c>
      <c r="D6" s="129" t="s">
        <v>2</v>
      </c>
      <c r="E6" s="130" t="s">
        <v>44</v>
      </c>
      <c r="F6" s="128" t="s">
        <v>221</v>
      </c>
      <c r="G6" s="128" t="s">
        <v>98</v>
      </c>
      <c r="H6" s="129" t="s">
        <v>2</v>
      </c>
      <c r="I6" s="130" t="s">
        <v>44</v>
      </c>
      <c r="J6" s="128" t="s">
        <v>221</v>
      </c>
      <c r="K6" s="128" t="s">
        <v>126</v>
      </c>
      <c r="L6" s="129" t="s">
        <v>2</v>
      </c>
      <c r="M6" s="129" t="s">
        <v>44</v>
      </c>
      <c r="N6" s="131" t="s">
        <v>41</v>
      </c>
      <c r="O6" s="132" t="s">
        <v>125</v>
      </c>
      <c r="P6" s="129" t="s">
        <v>2</v>
      </c>
      <c r="Q6" s="129" t="s">
        <v>44</v>
      </c>
      <c r="R6" s="133" t="s">
        <v>41</v>
      </c>
      <c r="S6" s="132" t="s">
        <v>155</v>
      </c>
      <c r="T6" s="129" t="s">
        <v>2</v>
      </c>
      <c r="U6" s="130" t="s">
        <v>44</v>
      </c>
      <c r="V6" s="128" t="s">
        <v>41</v>
      </c>
      <c r="W6" s="128" t="s">
        <v>154</v>
      </c>
      <c r="X6" s="129" t="s">
        <v>2</v>
      </c>
      <c r="Y6" s="130" t="s">
        <v>44</v>
      </c>
      <c r="Z6" s="128" t="s">
        <v>41</v>
      </c>
      <c r="AA6" s="128" t="s">
        <v>156</v>
      </c>
      <c r="AB6" s="129" t="s">
        <v>2</v>
      </c>
      <c r="AC6" s="130" t="s">
        <v>44</v>
      </c>
      <c r="AD6" s="128" t="s">
        <v>41</v>
      </c>
      <c r="AE6" s="128" t="s">
        <v>157</v>
      </c>
      <c r="AF6" s="129" t="s">
        <v>2</v>
      </c>
      <c r="AG6" s="130" t="s">
        <v>44</v>
      </c>
      <c r="AH6" s="134"/>
    </row>
    <row r="7" spans="1:34" s="22" customFormat="1" ht="31.5">
      <c r="A7" s="135"/>
      <c r="B7" s="263" t="s">
        <v>45</v>
      </c>
      <c r="C7" s="264" t="s">
        <v>71</v>
      </c>
      <c r="D7" s="265">
        <v>10</v>
      </c>
      <c r="E7" s="266" t="s">
        <v>7</v>
      </c>
      <c r="F7" s="288">
        <v>1</v>
      </c>
      <c r="G7" s="257" t="s">
        <v>85</v>
      </c>
      <c r="H7" s="258">
        <v>10</v>
      </c>
      <c r="I7" s="259" t="s">
        <v>7</v>
      </c>
      <c r="J7" s="290">
        <v>1</v>
      </c>
      <c r="K7" s="271" t="s">
        <v>47</v>
      </c>
      <c r="L7" s="272">
        <v>6</v>
      </c>
      <c r="M7" s="272" t="s">
        <v>7</v>
      </c>
      <c r="N7" s="281" t="s">
        <v>99</v>
      </c>
      <c r="O7" s="282" t="s">
        <v>100</v>
      </c>
      <c r="P7" s="283">
        <v>6</v>
      </c>
      <c r="Q7" s="283" t="s">
        <v>7</v>
      </c>
      <c r="R7" s="137">
        <v>1</v>
      </c>
      <c r="S7" s="138" t="s">
        <v>127</v>
      </c>
      <c r="T7" s="8">
        <v>2</v>
      </c>
      <c r="U7" s="97" t="s">
        <v>7</v>
      </c>
      <c r="V7" s="139">
        <v>1</v>
      </c>
      <c r="W7" s="140" t="s">
        <v>145</v>
      </c>
      <c r="X7" s="104">
        <v>1</v>
      </c>
      <c r="Y7" s="107" t="s">
        <v>7</v>
      </c>
      <c r="Z7" s="246">
        <v>1</v>
      </c>
      <c r="AA7" s="247" t="s">
        <v>158</v>
      </c>
      <c r="AB7" s="248">
        <v>1</v>
      </c>
      <c r="AC7" s="249" t="s">
        <v>7</v>
      </c>
      <c r="AD7" s="237">
        <v>1</v>
      </c>
      <c r="AE7" s="238" t="s">
        <v>191</v>
      </c>
      <c r="AF7" s="239">
        <v>1</v>
      </c>
      <c r="AG7" s="294" t="s">
        <v>7</v>
      </c>
      <c r="AH7" s="109"/>
    </row>
    <row r="8" spans="1:34" s="22" customFormat="1" ht="45">
      <c r="A8" s="135"/>
      <c r="B8" s="263" t="s">
        <v>45</v>
      </c>
      <c r="C8" s="267" t="s">
        <v>72</v>
      </c>
      <c r="D8" s="268">
        <v>12</v>
      </c>
      <c r="E8" s="268" t="s">
        <v>7</v>
      </c>
      <c r="F8" s="289">
        <v>2</v>
      </c>
      <c r="G8" s="260" t="s">
        <v>86</v>
      </c>
      <c r="H8" s="261">
        <v>5</v>
      </c>
      <c r="I8" s="262" t="s">
        <v>7</v>
      </c>
      <c r="J8" s="291">
        <v>2</v>
      </c>
      <c r="K8" s="273" t="s">
        <v>48</v>
      </c>
      <c r="L8" s="274">
        <v>10</v>
      </c>
      <c r="M8" s="274" t="s">
        <v>7</v>
      </c>
      <c r="N8" s="284" t="s">
        <v>99</v>
      </c>
      <c r="O8" s="285" t="s">
        <v>101</v>
      </c>
      <c r="P8" s="286">
        <v>10</v>
      </c>
      <c r="Q8" s="286" t="s">
        <v>7</v>
      </c>
      <c r="R8" s="144">
        <v>2</v>
      </c>
      <c r="S8" s="145" t="s">
        <v>128</v>
      </c>
      <c r="T8" s="7">
        <v>2</v>
      </c>
      <c r="U8" s="98" t="s">
        <v>7</v>
      </c>
      <c r="V8" s="147">
        <v>2</v>
      </c>
      <c r="W8" s="148" t="s">
        <v>146</v>
      </c>
      <c r="X8" s="105">
        <v>2</v>
      </c>
      <c r="Y8" s="108" t="s">
        <v>7</v>
      </c>
      <c r="Z8" s="250">
        <v>2</v>
      </c>
      <c r="AA8" s="251" t="s">
        <v>159</v>
      </c>
      <c r="AB8" s="252">
        <v>2</v>
      </c>
      <c r="AC8" s="253" t="s">
        <v>7</v>
      </c>
      <c r="AD8" s="240">
        <v>2</v>
      </c>
      <c r="AE8" s="241" t="s">
        <v>192</v>
      </c>
      <c r="AF8" s="242">
        <v>2</v>
      </c>
      <c r="AG8" s="295" t="s">
        <v>7</v>
      </c>
      <c r="AH8" s="109"/>
    </row>
    <row r="9" spans="1:34" s="22" customFormat="1" ht="47.25">
      <c r="A9" s="135"/>
      <c r="B9" s="263" t="s">
        <v>45</v>
      </c>
      <c r="C9" s="267" t="s">
        <v>73</v>
      </c>
      <c r="D9" s="268">
        <v>4</v>
      </c>
      <c r="E9" s="268" t="s">
        <v>7</v>
      </c>
      <c r="F9" s="280">
        <v>3</v>
      </c>
      <c r="G9" s="260" t="s">
        <v>87</v>
      </c>
      <c r="H9" s="261">
        <v>3</v>
      </c>
      <c r="I9" s="262" t="s">
        <v>7</v>
      </c>
      <c r="J9" s="291">
        <v>3</v>
      </c>
      <c r="K9" s="273" t="s">
        <v>49</v>
      </c>
      <c r="L9" s="274">
        <v>10</v>
      </c>
      <c r="M9" s="274" t="s">
        <v>7</v>
      </c>
      <c r="N9" s="284" t="s">
        <v>99</v>
      </c>
      <c r="O9" s="285" t="s">
        <v>102</v>
      </c>
      <c r="P9" s="286">
        <v>10</v>
      </c>
      <c r="Q9" s="286" t="s">
        <v>7</v>
      </c>
      <c r="R9" s="144">
        <v>3</v>
      </c>
      <c r="S9" s="145" t="s">
        <v>129</v>
      </c>
      <c r="T9" s="7">
        <v>2</v>
      </c>
      <c r="U9" s="98" t="s">
        <v>7</v>
      </c>
      <c r="V9" s="147">
        <v>3</v>
      </c>
      <c r="W9" s="148" t="s">
        <v>147</v>
      </c>
      <c r="X9" s="105">
        <v>3</v>
      </c>
      <c r="Y9" s="108" t="s">
        <v>7</v>
      </c>
      <c r="Z9" s="250">
        <v>3</v>
      </c>
      <c r="AA9" s="251" t="s">
        <v>160</v>
      </c>
      <c r="AB9" s="252">
        <v>3</v>
      </c>
      <c r="AC9" s="253" t="s">
        <v>7</v>
      </c>
      <c r="AD9" s="240">
        <v>3</v>
      </c>
      <c r="AE9" s="241" t="s">
        <v>193</v>
      </c>
      <c r="AF9" s="242">
        <v>3</v>
      </c>
      <c r="AG9" s="295" t="s">
        <v>7</v>
      </c>
      <c r="AH9" s="109"/>
    </row>
    <row r="10" spans="1:34" s="22" customFormat="1" ht="45">
      <c r="A10" s="135"/>
      <c r="B10" s="263" t="s">
        <v>45</v>
      </c>
      <c r="C10" s="267" t="s">
        <v>74</v>
      </c>
      <c r="D10" s="268">
        <v>2</v>
      </c>
      <c r="E10" s="268" t="s">
        <v>7</v>
      </c>
      <c r="F10" s="280">
        <v>4</v>
      </c>
      <c r="G10" s="260" t="s">
        <v>88</v>
      </c>
      <c r="H10" s="261">
        <v>3</v>
      </c>
      <c r="I10" s="262" t="s">
        <v>7</v>
      </c>
      <c r="J10" s="291">
        <v>4</v>
      </c>
      <c r="K10" s="273" t="s">
        <v>50</v>
      </c>
      <c r="L10" s="274">
        <v>4</v>
      </c>
      <c r="M10" s="274" t="s">
        <v>7</v>
      </c>
      <c r="N10" s="284" t="s">
        <v>99</v>
      </c>
      <c r="O10" s="285" t="s">
        <v>103</v>
      </c>
      <c r="P10" s="286">
        <v>4</v>
      </c>
      <c r="Q10" s="286" t="s">
        <v>7</v>
      </c>
      <c r="R10" s="144">
        <v>4</v>
      </c>
      <c r="S10" s="145" t="s">
        <v>130</v>
      </c>
      <c r="T10" s="7">
        <v>2</v>
      </c>
      <c r="U10" s="98" t="s">
        <v>7</v>
      </c>
      <c r="V10" s="147">
        <v>4</v>
      </c>
      <c r="W10" s="148" t="s">
        <v>148</v>
      </c>
      <c r="X10" s="105">
        <v>2</v>
      </c>
      <c r="Y10" s="108" t="s">
        <v>7</v>
      </c>
      <c r="Z10" s="250">
        <v>4</v>
      </c>
      <c r="AA10" s="251" t="s">
        <v>161</v>
      </c>
      <c r="AB10" s="252">
        <v>2</v>
      </c>
      <c r="AC10" s="253" t="s">
        <v>7</v>
      </c>
      <c r="AD10" s="240">
        <v>4</v>
      </c>
      <c r="AE10" s="241" t="s">
        <v>194</v>
      </c>
      <c r="AF10" s="242">
        <v>2</v>
      </c>
      <c r="AG10" s="295" t="s">
        <v>7</v>
      </c>
      <c r="AH10" s="109"/>
    </row>
    <row r="11" spans="1:34" s="22" customFormat="1" ht="47.25">
      <c r="A11" s="109"/>
      <c r="B11" s="263" t="s">
        <v>45</v>
      </c>
      <c r="C11" s="267" t="s">
        <v>75</v>
      </c>
      <c r="D11" s="268">
        <v>2</v>
      </c>
      <c r="E11" s="268" t="s">
        <v>7</v>
      </c>
      <c r="F11" s="280">
        <v>5</v>
      </c>
      <c r="G11" s="260" t="s">
        <v>89</v>
      </c>
      <c r="H11" s="261">
        <v>3</v>
      </c>
      <c r="I11" s="262" t="s">
        <v>7</v>
      </c>
      <c r="J11" s="291">
        <v>5</v>
      </c>
      <c r="K11" s="273" t="s">
        <v>51</v>
      </c>
      <c r="L11" s="274">
        <v>2</v>
      </c>
      <c r="M11" s="274" t="s">
        <v>7</v>
      </c>
      <c r="N11" s="284" t="s">
        <v>99</v>
      </c>
      <c r="O11" s="285" t="s">
        <v>104</v>
      </c>
      <c r="P11" s="286">
        <v>2</v>
      </c>
      <c r="Q11" s="286" t="s">
        <v>7</v>
      </c>
      <c r="R11" s="144">
        <v>5</v>
      </c>
      <c r="S11" s="145" t="s">
        <v>131</v>
      </c>
      <c r="T11" s="7">
        <v>2</v>
      </c>
      <c r="U11" s="98" t="s">
        <v>7</v>
      </c>
      <c r="V11" s="147">
        <v>5</v>
      </c>
      <c r="W11" s="148" t="s">
        <v>149</v>
      </c>
      <c r="X11" s="105">
        <v>4</v>
      </c>
      <c r="Y11" s="108" t="s">
        <v>7</v>
      </c>
      <c r="Z11" s="250">
        <v>5</v>
      </c>
      <c r="AA11" s="251" t="s">
        <v>162</v>
      </c>
      <c r="AB11" s="252">
        <v>4</v>
      </c>
      <c r="AC11" s="253" t="s">
        <v>7</v>
      </c>
      <c r="AD11" s="240">
        <v>5</v>
      </c>
      <c r="AE11" s="241" t="s">
        <v>195</v>
      </c>
      <c r="AF11" s="242">
        <v>4</v>
      </c>
      <c r="AG11" s="295" t="s">
        <v>7</v>
      </c>
      <c r="AH11" s="109"/>
    </row>
    <row r="12" spans="1:34" s="22" customFormat="1" ht="31.5">
      <c r="A12" s="109"/>
      <c r="B12" s="263" t="s">
        <v>45</v>
      </c>
      <c r="C12" s="267" t="s">
        <v>76</v>
      </c>
      <c r="D12" s="268">
        <v>10</v>
      </c>
      <c r="E12" s="268" t="s">
        <v>7</v>
      </c>
      <c r="F12" s="280">
        <v>6</v>
      </c>
      <c r="G12" s="260" t="s">
        <v>90</v>
      </c>
      <c r="H12" s="261">
        <v>1</v>
      </c>
      <c r="I12" s="262" t="s">
        <v>7</v>
      </c>
      <c r="J12" s="291">
        <v>6</v>
      </c>
      <c r="K12" s="273" t="s">
        <v>52</v>
      </c>
      <c r="L12" s="274">
        <v>2</v>
      </c>
      <c r="M12" s="274" t="s">
        <v>7</v>
      </c>
      <c r="N12" s="284" t="s">
        <v>99</v>
      </c>
      <c r="O12" s="285" t="s">
        <v>105</v>
      </c>
      <c r="P12" s="286">
        <v>2</v>
      </c>
      <c r="Q12" s="286" t="s">
        <v>7</v>
      </c>
      <c r="R12" s="144">
        <v>6</v>
      </c>
      <c r="S12" s="145" t="s">
        <v>132</v>
      </c>
      <c r="T12" s="7">
        <v>5</v>
      </c>
      <c r="U12" s="98" t="s">
        <v>7</v>
      </c>
      <c r="V12" s="147">
        <v>6</v>
      </c>
      <c r="W12" s="148" t="s">
        <v>150</v>
      </c>
      <c r="X12" s="105">
        <v>3</v>
      </c>
      <c r="Y12" s="108" t="s">
        <v>7</v>
      </c>
      <c r="Z12" s="250">
        <v>6</v>
      </c>
      <c r="AA12" s="251" t="s">
        <v>163</v>
      </c>
      <c r="AB12" s="252">
        <v>3</v>
      </c>
      <c r="AC12" s="253" t="s">
        <v>7</v>
      </c>
      <c r="AD12" s="240">
        <v>6</v>
      </c>
      <c r="AE12" s="241" t="s">
        <v>196</v>
      </c>
      <c r="AF12" s="242">
        <v>3</v>
      </c>
      <c r="AG12" s="295" t="s">
        <v>7</v>
      </c>
      <c r="AH12" s="109"/>
    </row>
    <row r="13" spans="1:34" s="22" customFormat="1" ht="45">
      <c r="A13" s="109"/>
      <c r="B13" s="263" t="s">
        <v>45</v>
      </c>
      <c r="C13" s="267" t="s">
        <v>77</v>
      </c>
      <c r="D13" s="268">
        <v>4</v>
      </c>
      <c r="E13" s="268" t="s">
        <v>7</v>
      </c>
      <c r="F13" s="280">
        <v>7</v>
      </c>
      <c r="G13" s="260" t="s">
        <v>91</v>
      </c>
      <c r="H13" s="261">
        <v>1</v>
      </c>
      <c r="I13" s="262" t="s">
        <v>7</v>
      </c>
      <c r="J13" s="291">
        <v>7</v>
      </c>
      <c r="K13" s="273" t="s">
        <v>53</v>
      </c>
      <c r="L13" s="274">
        <v>8</v>
      </c>
      <c r="M13" s="274" t="s">
        <v>7</v>
      </c>
      <c r="N13" s="284" t="s">
        <v>99</v>
      </c>
      <c r="O13" s="285" t="s">
        <v>106</v>
      </c>
      <c r="P13" s="286">
        <v>8</v>
      </c>
      <c r="Q13" s="286" t="s">
        <v>7</v>
      </c>
      <c r="R13" s="144">
        <v>7</v>
      </c>
      <c r="S13" s="145" t="s">
        <v>133</v>
      </c>
      <c r="T13" s="7">
        <v>5</v>
      </c>
      <c r="U13" s="98" t="s">
        <v>7</v>
      </c>
      <c r="V13" s="147">
        <v>7</v>
      </c>
      <c r="W13" s="148" t="s">
        <v>151</v>
      </c>
      <c r="X13" s="105">
        <v>1</v>
      </c>
      <c r="Y13" s="108" t="s">
        <v>7</v>
      </c>
      <c r="Z13" s="250">
        <v>7</v>
      </c>
      <c r="AA13" s="251" t="s">
        <v>164</v>
      </c>
      <c r="AB13" s="252">
        <v>1</v>
      </c>
      <c r="AC13" s="253" t="s">
        <v>7</v>
      </c>
      <c r="AD13" s="240">
        <v>7</v>
      </c>
      <c r="AE13" s="241" t="s">
        <v>197</v>
      </c>
      <c r="AF13" s="242">
        <v>1</v>
      </c>
      <c r="AG13" s="295" t="s">
        <v>7</v>
      </c>
      <c r="AH13" s="109"/>
    </row>
    <row r="14" spans="1:34" s="22" customFormat="1" ht="45">
      <c r="A14" s="109"/>
      <c r="B14" s="263" t="s">
        <v>45</v>
      </c>
      <c r="C14" s="267" t="s">
        <v>78</v>
      </c>
      <c r="D14" s="268">
        <v>4</v>
      </c>
      <c r="E14" s="268" t="s">
        <v>7</v>
      </c>
      <c r="F14" s="280">
        <v>8</v>
      </c>
      <c r="G14" s="260" t="s">
        <v>92</v>
      </c>
      <c r="H14" s="261">
        <v>2</v>
      </c>
      <c r="I14" s="262" t="s">
        <v>7</v>
      </c>
      <c r="J14" s="291">
        <v>8</v>
      </c>
      <c r="K14" s="273" t="s">
        <v>54</v>
      </c>
      <c r="L14" s="274">
        <v>4</v>
      </c>
      <c r="M14" s="274" t="s">
        <v>7</v>
      </c>
      <c r="N14" s="284" t="s">
        <v>99</v>
      </c>
      <c r="O14" s="285" t="s">
        <v>107</v>
      </c>
      <c r="P14" s="286">
        <v>4</v>
      </c>
      <c r="Q14" s="286" t="s">
        <v>7</v>
      </c>
      <c r="R14" s="144">
        <v>8</v>
      </c>
      <c r="S14" s="145" t="s">
        <v>134</v>
      </c>
      <c r="T14" s="7">
        <v>1</v>
      </c>
      <c r="U14" s="98" t="s">
        <v>7</v>
      </c>
      <c r="V14" s="147">
        <v>8</v>
      </c>
      <c r="W14" s="148" t="s">
        <v>152</v>
      </c>
      <c r="X14" s="105">
        <v>2</v>
      </c>
      <c r="Y14" s="108" t="s">
        <v>7</v>
      </c>
      <c r="Z14" s="250">
        <v>8</v>
      </c>
      <c r="AA14" s="251" t="s">
        <v>165</v>
      </c>
      <c r="AB14" s="252">
        <v>2</v>
      </c>
      <c r="AC14" s="253" t="s">
        <v>7</v>
      </c>
      <c r="AD14" s="240">
        <v>8</v>
      </c>
      <c r="AE14" s="241" t="s">
        <v>198</v>
      </c>
      <c r="AF14" s="242">
        <v>2</v>
      </c>
      <c r="AG14" s="295" t="s">
        <v>7</v>
      </c>
      <c r="AH14" s="109"/>
    </row>
    <row r="15" spans="1:34" s="22" customFormat="1" ht="31.5">
      <c r="A15" s="109"/>
      <c r="B15" s="263" t="s">
        <v>45</v>
      </c>
      <c r="C15" s="267" t="s">
        <v>79</v>
      </c>
      <c r="D15" s="268">
        <v>2</v>
      </c>
      <c r="E15" s="268" t="s">
        <v>7</v>
      </c>
      <c r="F15" s="280">
        <v>9</v>
      </c>
      <c r="G15" s="260" t="s">
        <v>93</v>
      </c>
      <c r="H15" s="261">
        <v>2</v>
      </c>
      <c r="I15" s="262" t="s">
        <v>7</v>
      </c>
      <c r="J15" s="291">
        <v>9</v>
      </c>
      <c r="K15" s="273" t="s">
        <v>55</v>
      </c>
      <c r="L15" s="274">
        <v>2</v>
      </c>
      <c r="M15" s="274" t="s">
        <v>7</v>
      </c>
      <c r="N15" s="284" t="s">
        <v>99</v>
      </c>
      <c r="O15" s="285" t="s">
        <v>108</v>
      </c>
      <c r="P15" s="286">
        <v>2</v>
      </c>
      <c r="Q15" s="286" t="s">
        <v>7</v>
      </c>
      <c r="R15" s="144">
        <v>9</v>
      </c>
      <c r="S15" s="145" t="s">
        <v>135</v>
      </c>
      <c r="T15" s="7">
        <v>3</v>
      </c>
      <c r="U15" s="98" t="s">
        <v>7</v>
      </c>
      <c r="V15" s="147">
        <v>9</v>
      </c>
      <c r="W15" s="148" t="s">
        <v>153</v>
      </c>
      <c r="X15" s="105">
        <v>2</v>
      </c>
      <c r="Y15" s="108" t="s">
        <v>7</v>
      </c>
      <c r="Z15" s="250">
        <v>9</v>
      </c>
      <c r="AA15" s="251" t="s">
        <v>166</v>
      </c>
      <c r="AB15" s="252">
        <v>2</v>
      </c>
      <c r="AC15" s="253" t="s">
        <v>7</v>
      </c>
      <c r="AD15" s="240">
        <v>9</v>
      </c>
      <c r="AE15" s="241" t="s">
        <v>199</v>
      </c>
      <c r="AF15" s="242">
        <v>2</v>
      </c>
      <c r="AG15" s="295" t="s">
        <v>7</v>
      </c>
      <c r="AH15" s="109"/>
    </row>
    <row r="16" spans="1:34" s="22" customFormat="1" ht="31.5">
      <c r="A16" s="109"/>
      <c r="B16" s="263" t="s">
        <v>45</v>
      </c>
      <c r="C16" s="269" t="s">
        <v>80</v>
      </c>
      <c r="D16" s="270">
        <v>4</v>
      </c>
      <c r="E16" s="270" t="s">
        <v>7</v>
      </c>
      <c r="F16" s="280">
        <v>10</v>
      </c>
      <c r="G16" s="260" t="s">
        <v>94</v>
      </c>
      <c r="H16" s="261">
        <v>2</v>
      </c>
      <c r="I16" s="262" t="s">
        <v>7</v>
      </c>
      <c r="J16" s="291">
        <v>10</v>
      </c>
      <c r="K16" s="275" t="s">
        <v>56</v>
      </c>
      <c r="L16" s="276">
        <v>4</v>
      </c>
      <c r="M16" s="276" t="s">
        <v>7</v>
      </c>
      <c r="N16" s="284" t="s">
        <v>99</v>
      </c>
      <c r="O16" s="285" t="s">
        <v>109</v>
      </c>
      <c r="P16" s="286">
        <v>4</v>
      </c>
      <c r="Q16" s="286" t="s">
        <v>7</v>
      </c>
      <c r="R16" s="144">
        <v>10</v>
      </c>
      <c r="S16" s="145" t="s">
        <v>136</v>
      </c>
      <c r="T16" s="7">
        <v>4</v>
      </c>
      <c r="U16" s="98" t="s">
        <v>7</v>
      </c>
      <c r="V16" s="147"/>
      <c r="W16" s="148"/>
      <c r="X16" s="147"/>
      <c r="Y16" s="149"/>
      <c r="Z16" s="250">
        <v>10</v>
      </c>
      <c r="AA16" s="251" t="s">
        <v>167</v>
      </c>
      <c r="AB16" s="252">
        <v>2</v>
      </c>
      <c r="AC16" s="253" t="s">
        <v>7</v>
      </c>
      <c r="AD16" s="240">
        <v>10</v>
      </c>
      <c r="AE16" s="241" t="s">
        <v>200</v>
      </c>
      <c r="AF16" s="242">
        <v>2</v>
      </c>
      <c r="AG16" s="295" t="s">
        <v>7</v>
      </c>
      <c r="AH16" s="109"/>
    </row>
    <row r="17" spans="1:34" s="22" customFormat="1" ht="31.5">
      <c r="A17" s="109"/>
      <c r="B17" s="263" t="s">
        <v>45</v>
      </c>
      <c r="C17" s="269" t="s">
        <v>81</v>
      </c>
      <c r="D17" s="270">
        <v>8</v>
      </c>
      <c r="E17" s="270" t="s">
        <v>7</v>
      </c>
      <c r="F17" s="280">
        <v>11</v>
      </c>
      <c r="G17" s="260" t="s">
        <v>95</v>
      </c>
      <c r="H17" s="261">
        <v>0.5</v>
      </c>
      <c r="I17" s="262" t="s">
        <v>7</v>
      </c>
      <c r="J17" s="291">
        <v>11</v>
      </c>
      <c r="K17" s="275" t="s">
        <v>57</v>
      </c>
      <c r="L17" s="276">
        <v>2</v>
      </c>
      <c r="M17" s="276" t="s">
        <v>7</v>
      </c>
      <c r="N17" s="284" t="s">
        <v>99</v>
      </c>
      <c r="O17" s="285" t="s">
        <v>110</v>
      </c>
      <c r="P17" s="286">
        <v>2</v>
      </c>
      <c r="Q17" s="286" t="s">
        <v>7</v>
      </c>
      <c r="R17" s="144">
        <v>11</v>
      </c>
      <c r="S17" s="145" t="s">
        <v>137</v>
      </c>
      <c r="T17" s="7">
        <v>3</v>
      </c>
      <c r="U17" s="98" t="s">
        <v>7</v>
      </c>
      <c r="V17" s="147"/>
      <c r="W17" s="148"/>
      <c r="X17" s="147"/>
      <c r="Y17" s="153"/>
      <c r="Z17" s="250">
        <v>11</v>
      </c>
      <c r="AA17" s="251" t="s">
        <v>168</v>
      </c>
      <c r="AB17" s="252">
        <v>2</v>
      </c>
      <c r="AC17" s="253" t="s">
        <v>7</v>
      </c>
      <c r="AD17" s="240">
        <v>11</v>
      </c>
      <c r="AE17" s="241" t="s">
        <v>201</v>
      </c>
      <c r="AF17" s="242">
        <v>2</v>
      </c>
      <c r="AG17" s="295" t="s">
        <v>7</v>
      </c>
      <c r="AH17" s="109"/>
    </row>
    <row r="18" spans="1:34" s="22" customFormat="1" ht="45">
      <c r="A18" s="109"/>
      <c r="B18" s="263" t="s">
        <v>45</v>
      </c>
      <c r="C18" s="269" t="s">
        <v>82</v>
      </c>
      <c r="D18" s="270">
        <v>8</v>
      </c>
      <c r="E18" s="270" t="s">
        <v>7</v>
      </c>
      <c r="F18" s="280">
        <v>12</v>
      </c>
      <c r="G18" s="260" t="s">
        <v>96</v>
      </c>
      <c r="H18" s="261">
        <v>2</v>
      </c>
      <c r="I18" s="262" t="s">
        <v>7</v>
      </c>
      <c r="J18" s="291">
        <v>12</v>
      </c>
      <c r="K18" s="275" t="s">
        <v>58</v>
      </c>
      <c r="L18" s="276">
        <v>4</v>
      </c>
      <c r="M18" s="276" t="s">
        <v>7</v>
      </c>
      <c r="N18" s="284" t="s">
        <v>99</v>
      </c>
      <c r="O18" s="285" t="s">
        <v>111</v>
      </c>
      <c r="P18" s="286">
        <v>4</v>
      </c>
      <c r="Q18" s="286" t="s">
        <v>7</v>
      </c>
      <c r="R18" s="144">
        <v>12</v>
      </c>
      <c r="S18" s="145" t="s">
        <v>138</v>
      </c>
      <c r="T18" s="7">
        <v>2</v>
      </c>
      <c r="U18" s="98" t="s">
        <v>7</v>
      </c>
      <c r="V18" s="147"/>
      <c r="W18" s="148"/>
      <c r="X18" s="147"/>
      <c r="Y18" s="149"/>
      <c r="Z18" s="250">
        <v>12</v>
      </c>
      <c r="AA18" s="251" t="s">
        <v>169</v>
      </c>
      <c r="AB18" s="252">
        <v>2</v>
      </c>
      <c r="AC18" s="253" t="s">
        <v>7</v>
      </c>
      <c r="AD18" s="240">
        <v>12</v>
      </c>
      <c r="AE18" s="241" t="s">
        <v>202</v>
      </c>
      <c r="AF18" s="242">
        <v>2</v>
      </c>
      <c r="AG18" s="295" t="s">
        <v>7</v>
      </c>
      <c r="AH18" s="109"/>
    </row>
    <row r="19" spans="1:34" s="22" customFormat="1" ht="31.5">
      <c r="A19" s="109"/>
      <c r="B19" s="263" t="s">
        <v>45</v>
      </c>
      <c r="C19" s="269" t="s">
        <v>83</v>
      </c>
      <c r="D19" s="270">
        <v>12</v>
      </c>
      <c r="E19" s="270" t="s">
        <v>7</v>
      </c>
      <c r="F19" s="280">
        <v>13</v>
      </c>
      <c r="G19" s="260" t="s">
        <v>97</v>
      </c>
      <c r="H19" s="261">
        <v>1.5</v>
      </c>
      <c r="I19" s="262" t="s">
        <v>7</v>
      </c>
      <c r="J19" s="291">
        <v>13</v>
      </c>
      <c r="K19" s="275" t="s">
        <v>59</v>
      </c>
      <c r="L19" s="276">
        <v>5</v>
      </c>
      <c r="M19" s="276" t="s">
        <v>7</v>
      </c>
      <c r="N19" s="284" t="s">
        <v>99</v>
      </c>
      <c r="O19" s="285" t="s">
        <v>112</v>
      </c>
      <c r="P19" s="286">
        <v>5</v>
      </c>
      <c r="Q19" s="286" t="s">
        <v>7</v>
      </c>
      <c r="R19" s="144">
        <v>13</v>
      </c>
      <c r="S19" s="145" t="s">
        <v>139</v>
      </c>
      <c r="T19" s="7">
        <v>2</v>
      </c>
      <c r="U19" s="98" t="s">
        <v>7</v>
      </c>
      <c r="V19" s="147"/>
      <c r="W19" s="148"/>
      <c r="X19" s="147"/>
      <c r="Y19" s="149"/>
      <c r="Z19" s="250">
        <v>13</v>
      </c>
      <c r="AA19" s="251" t="s">
        <v>170</v>
      </c>
      <c r="AB19" s="252">
        <v>2</v>
      </c>
      <c r="AC19" s="253" t="s">
        <v>7</v>
      </c>
      <c r="AD19" s="240">
        <v>13</v>
      </c>
      <c r="AE19" s="241" t="s">
        <v>203</v>
      </c>
      <c r="AF19" s="242">
        <v>2</v>
      </c>
      <c r="AG19" s="295" t="s">
        <v>7</v>
      </c>
      <c r="AH19" s="109"/>
    </row>
    <row r="20" spans="1:34" s="22" customFormat="1" ht="45">
      <c r="A20" s="109"/>
      <c r="B20" s="263" t="s">
        <v>45</v>
      </c>
      <c r="C20" s="269" t="s">
        <v>84</v>
      </c>
      <c r="D20" s="270">
        <v>4</v>
      </c>
      <c r="E20" s="270" t="s">
        <v>7</v>
      </c>
      <c r="F20" s="141"/>
      <c r="G20" s="142"/>
      <c r="H20" s="143"/>
      <c r="I20" s="154"/>
      <c r="J20" s="292">
        <v>14</v>
      </c>
      <c r="K20" s="275" t="s">
        <v>60</v>
      </c>
      <c r="L20" s="276">
        <v>5</v>
      </c>
      <c r="M20" s="276" t="s">
        <v>7</v>
      </c>
      <c r="N20" s="284" t="s">
        <v>99</v>
      </c>
      <c r="O20" s="285" t="s">
        <v>113</v>
      </c>
      <c r="P20" s="286">
        <v>5</v>
      </c>
      <c r="Q20" s="286" t="s">
        <v>7</v>
      </c>
      <c r="R20" s="144">
        <v>14</v>
      </c>
      <c r="S20" s="145" t="s">
        <v>140</v>
      </c>
      <c r="T20" s="7">
        <v>1</v>
      </c>
      <c r="U20" s="99" t="s">
        <v>7</v>
      </c>
      <c r="V20" s="147"/>
      <c r="W20" s="148"/>
      <c r="X20" s="147"/>
      <c r="Y20" s="149"/>
      <c r="Z20" s="250">
        <v>14</v>
      </c>
      <c r="AA20" s="251" t="s">
        <v>171</v>
      </c>
      <c r="AB20" s="252">
        <v>2</v>
      </c>
      <c r="AC20" s="253" t="s">
        <v>7</v>
      </c>
      <c r="AD20" s="240">
        <v>14</v>
      </c>
      <c r="AE20" s="241" t="s">
        <v>204</v>
      </c>
      <c r="AF20" s="242">
        <v>2</v>
      </c>
      <c r="AG20" s="295" t="s">
        <v>7</v>
      </c>
      <c r="AH20" s="109"/>
    </row>
    <row r="21" spans="1:34" s="22" customFormat="1" ht="45">
      <c r="A21" s="109"/>
      <c r="B21" s="136"/>
      <c r="C21" s="150"/>
      <c r="D21" s="151"/>
      <c r="E21" s="151"/>
      <c r="F21" s="141"/>
      <c r="G21" s="142"/>
      <c r="H21" s="143"/>
      <c r="I21" s="154"/>
      <c r="J21" s="292">
        <v>15</v>
      </c>
      <c r="K21" s="275" t="s">
        <v>61</v>
      </c>
      <c r="L21" s="276">
        <v>5</v>
      </c>
      <c r="M21" s="276" t="s">
        <v>7</v>
      </c>
      <c r="N21" s="284" t="s">
        <v>99</v>
      </c>
      <c r="O21" s="285" t="s">
        <v>114</v>
      </c>
      <c r="P21" s="286">
        <v>5</v>
      </c>
      <c r="Q21" s="286" t="s">
        <v>7</v>
      </c>
      <c r="R21" s="144">
        <v>15</v>
      </c>
      <c r="S21" s="145" t="s">
        <v>141</v>
      </c>
      <c r="T21" s="7">
        <v>10</v>
      </c>
      <c r="U21" s="98" t="s">
        <v>7</v>
      </c>
      <c r="V21" s="147"/>
      <c r="W21" s="148"/>
      <c r="X21" s="147"/>
      <c r="Y21" s="149"/>
      <c r="Z21" s="250">
        <v>15</v>
      </c>
      <c r="AA21" s="251" t="s">
        <v>172</v>
      </c>
      <c r="AB21" s="252">
        <v>2</v>
      </c>
      <c r="AC21" s="253" t="s">
        <v>7</v>
      </c>
      <c r="AD21" s="240">
        <v>15</v>
      </c>
      <c r="AE21" s="241" t="s">
        <v>205</v>
      </c>
      <c r="AF21" s="242">
        <v>2</v>
      </c>
      <c r="AG21" s="295" t="s">
        <v>7</v>
      </c>
      <c r="AH21" s="109"/>
    </row>
    <row r="22" spans="1:34" s="22" customFormat="1" ht="30">
      <c r="A22" s="109"/>
      <c r="B22" s="136"/>
      <c r="C22" s="150"/>
      <c r="D22" s="151"/>
      <c r="E22" s="151"/>
      <c r="F22" s="141"/>
      <c r="G22" s="142"/>
      <c r="H22" s="143"/>
      <c r="I22" s="154"/>
      <c r="J22" s="292">
        <v>16</v>
      </c>
      <c r="K22" s="275" t="s">
        <v>62</v>
      </c>
      <c r="L22" s="276">
        <v>5</v>
      </c>
      <c r="M22" s="276" t="s">
        <v>7</v>
      </c>
      <c r="N22" s="284" t="s">
        <v>123</v>
      </c>
      <c r="O22" s="285" t="s">
        <v>124</v>
      </c>
      <c r="P22" s="286">
        <v>5</v>
      </c>
      <c r="Q22" s="286" t="s">
        <v>7</v>
      </c>
      <c r="R22" s="155">
        <v>16</v>
      </c>
      <c r="S22" s="145" t="s">
        <v>142</v>
      </c>
      <c r="T22" s="7">
        <v>5</v>
      </c>
      <c r="U22" s="98" t="s">
        <v>7</v>
      </c>
      <c r="V22" s="147"/>
      <c r="W22" s="148"/>
      <c r="X22" s="147"/>
      <c r="Y22" s="149"/>
      <c r="Z22" s="250">
        <v>16</v>
      </c>
      <c r="AA22" s="251" t="s">
        <v>173</v>
      </c>
      <c r="AB22" s="252">
        <v>2</v>
      </c>
      <c r="AC22" s="253" t="s">
        <v>7</v>
      </c>
      <c r="AD22" s="240">
        <v>16</v>
      </c>
      <c r="AE22" s="241" t="s">
        <v>206</v>
      </c>
      <c r="AF22" s="242">
        <v>2</v>
      </c>
      <c r="AG22" s="295" t="s">
        <v>7</v>
      </c>
      <c r="AH22" s="109"/>
    </row>
    <row r="23" spans="1:34" s="22" customFormat="1" ht="15.75">
      <c r="A23" s="109"/>
      <c r="B23" s="136"/>
      <c r="C23" s="150"/>
      <c r="D23" s="151"/>
      <c r="E23" s="151"/>
      <c r="F23" s="141"/>
      <c r="G23" s="142"/>
      <c r="H23" s="143"/>
      <c r="I23" s="154"/>
      <c r="J23" s="292">
        <v>17</v>
      </c>
      <c r="K23" s="275" t="s">
        <v>63</v>
      </c>
      <c r="L23" s="276">
        <v>5</v>
      </c>
      <c r="M23" s="276" t="s">
        <v>7</v>
      </c>
      <c r="N23" s="284" t="s">
        <v>115</v>
      </c>
      <c r="O23" s="285" t="s">
        <v>116</v>
      </c>
      <c r="P23" s="286">
        <v>5</v>
      </c>
      <c r="Q23" s="286" t="s">
        <v>7</v>
      </c>
      <c r="R23" s="155">
        <v>17</v>
      </c>
      <c r="S23" s="145" t="s">
        <v>143</v>
      </c>
      <c r="T23" s="7">
        <v>5</v>
      </c>
      <c r="U23" s="98" t="s">
        <v>7</v>
      </c>
      <c r="V23" s="147"/>
      <c r="W23" s="148"/>
      <c r="X23" s="147"/>
      <c r="Y23" s="149"/>
      <c r="Z23" s="250">
        <v>17</v>
      </c>
      <c r="AA23" s="251" t="s">
        <v>174</v>
      </c>
      <c r="AB23" s="252">
        <v>2</v>
      </c>
      <c r="AC23" s="253" t="s">
        <v>7</v>
      </c>
      <c r="AD23" s="240">
        <v>17</v>
      </c>
      <c r="AE23" s="241" t="s">
        <v>207</v>
      </c>
      <c r="AF23" s="242">
        <v>2</v>
      </c>
      <c r="AG23" s="295" t="s">
        <v>7</v>
      </c>
      <c r="AH23" s="109"/>
    </row>
    <row r="24" spans="1:34" s="22" customFormat="1" ht="30">
      <c r="A24" s="109"/>
      <c r="B24" s="136"/>
      <c r="C24" s="150"/>
      <c r="D24" s="151"/>
      <c r="E24" s="151"/>
      <c r="F24" s="141"/>
      <c r="G24" s="142"/>
      <c r="H24" s="143"/>
      <c r="I24" s="154"/>
      <c r="J24" s="292">
        <v>18</v>
      </c>
      <c r="K24" s="275" t="s">
        <v>64</v>
      </c>
      <c r="L24" s="276">
        <v>5</v>
      </c>
      <c r="M24" s="276" t="s">
        <v>7</v>
      </c>
      <c r="N24" s="284" t="s">
        <v>115</v>
      </c>
      <c r="O24" s="285" t="s">
        <v>117</v>
      </c>
      <c r="P24" s="286">
        <v>5</v>
      </c>
      <c r="Q24" s="286" t="s">
        <v>7</v>
      </c>
      <c r="R24" s="155">
        <v>18</v>
      </c>
      <c r="S24" s="145" t="s">
        <v>144</v>
      </c>
      <c r="T24" s="7">
        <v>5</v>
      </c>
      <c r="U24" s="98" t="s">
        <v>7</v>
      </c>
      <c r="V24" s="147"/>
      <c r="W24" s="148"/>
      <c r="X24" s="147"/>
      <c r="Y24" s="149"/>
      <c r="Z24" s="250">
        <v>18</v>
      </c>
      <c r="AA24" s="251" t="s">
        <v>175</v>
      </c>
      <c r="AB24" s="252">
        <v>2</v>
      </c>
      <c r="AC24" s="253" t="s">
        <v>7</v>
      </c>
      <c r="AD24" s="240">
        <v>18</v>
      </c>
      <c r="AE24" s="241" t="s">
        <v>15</v>
      </c>
      <c r="AF24" s="242">
        <v>2</v>
      </c>
      <c r="AG24" s="295" t="s">
        <v>7</v>
      </c>
      <c r="AH24" s="109"/>
    </row>
    <row r="25" spans="1:34" s="22" customFormat="1" ht="30">
      <c r="A25" s="109"/>
      <c r="B25" s="136"/>
      <c r="C25" s="150"/>
      <c r="D25" s="151"/>
      <c r="E25" s="151"/>
      <c r="F25" s="141"/>
      <c r="G25" s="142"/>
      <c r="H25" s="143"/>
      <c r="I25" s="154"/>
      <c r="J25" s="292">
        <v>19</v>
      </c>
      <c r="K25" s="275" t="s">
        <v>65</v>
      </c>
      <c r="L25" s="276">
        <v>5</v>
      </c>
      <c r="M25" s="276" t="s">
        <v>7</v>
      </c>
      <c r="N25" s="284" t="s">
        <v>115</v>
      </c>
      <c r="O25" s="285" t="s">
        <v>118</v>
      </c>
      <c r="P25" s="286">
        <v>5</v>
      </c>
      <c r="Q25" s="286" t="s">
        <v>7</v>
      </c>
      <c r="R25" s="155"/>
      <c r="S25" s="145"/>
      <c r="T25" s="146"/>
      <c r="U25" s="156"/>
      <c r="V25" s="147"/>
      <c r="W25" s="148"/>
      <c r="X25" s="147"/>
      <c r="Y25" s="149"/>
      <c r="Z25" s="250">
        <v>19</v>
      </c>
      <c r="AA25" s="251" t="s">
        <v>176</v>
      </c>
      <c r="AB25" s="252">
        <v>2</v>
      </c>
      <c r="AC25" s="253" t="s">
        <v>7</v>
      </c>
      <c r="AD25" s="240">
        <v>19</v>
      </c>
      <c r="AE25" s="241" t="s">
        <v>208</v>
      </c>
      <c r="AF25" s="242">
        <v>2</v>
      </c>
      <c r="AG25" s="295" t="s">
        <v>7</v>
      </c>
      <c r="AH25" s="109"/>
    </row>
    <row r="26" spans="1:34" s="22" customFormat="1" ht="15.75">
      <c r="A26" s="109"/>
      <c r="B26" s="136"/>
      <c r="C26" s="150"/>
      <c r="D26" s="151"/>
      <c r="E26" s="151"/>
      <c r="F26" s="141"/>
      <c r="G26" s="142"/>
      <c r="H26" s="143"/>
      <c r="I26" s="154"/>
      <c r="J26" s="292">
        <v>20</v>
      </c>
      <c r="K26" s="275" t="s">
        <v>66</v>
      </c>
      <c r="L26" s="276">
        <v>5</v>
      </c>
      <c r="M26" s="276" t="s">
        <v>7</v>
      </c>
      <c r="N26" s="284" t="s">
        <v>115</v>
      </c>
      <c r="O26" s="285" t="s">
        <v>119</v>
      </c>
      <c r="P26" s="286">
        <v>5</v>
      </c>
      <c r="Q26" s="286" t="s">
        <v>7</v>
      </c>
      <c r="R26" s="155"/>
      <c r="S26" s="145"/>
      <c r="T26" s="146"/>
      <c r="U26" s="156"/>
      <c r="V26" s="147"/>
      <c r="W26" s="148"/>
      <c r="X26" s="147"/>
      <c r="Y26" s="149"/>
      <c r="Z26" s="250">
        <v>20</v>
      </c>
      <c r="AA26" s="251" t="s">
        <v>14</v>
      </c>
      <c r="AB26" s="252">
        <v>2</v>
      </c>
      <c r="AC26" s="253" t="s">
        <v>7</v>
      </c>
      <c r="AD26" s="240">
        <v>20</v>
      </c>
      <c r="AE26" s="241" t="s">
        <v>191</v>
      </c>
      <c r="AF26" s="242">
        <v>2</v>
      </c>
      <c r="AG26" s="295" t="s">
        <v>7</v>
      </c>
      <c r="AH26" s="109"/>
    </row>
    <row r="27" spans="1:34" s="22" customFormat="1" ht="30">
      <c r="A27" s="109"/>
      <c r="B27" s="136"/>
      <c r="C27" s="150"/>
      <c r="D27" s="151"/>
      <c r="E27" s="151"/>
      <c r="F27" s="141"/>
      <c r="G27" s="142"/>
      <c r="H27" s="143"/>
      <c r="I27" s="154"/>
      <c r="J27" s="292">
        <v>21</v>
      </c>
      <c r="K27" s="275" t="s">
        <v>67</v>
      </c>
      <c r="L27" s="276">
        <v>5</v>
      </c>
      <c r="M27" s="276" t="s">
        <v>7</v>
      </c>
      <c r="N27" s="284" t="s">
        <v>115</v>
      </c>
      <c r="O27" s="285" t="s">
        <v>120</v>
      </c>
      <c r="P27" s="286">
        <v>5</v>
      </c>
      <c r="Q27" s="286" t="s">
        <v>7</v>
      </c>
      <c r="R27" s="155"/>
      <c r="S27" s="145"/>
      <c r="T27" s="146"/>
      <c r="U27" s="156"/>
      <c r="V27" s="147"/>
      <c r="W27" s="148"/>
      <c r="X27" s="147"/>
      <c r="Y27" s="149"/>
      <c r="Z27" s="250">
        <v>21</v>
      </c>
      <c r="AA27" s="251" t="s">
        <v>177</v>
      </c>
      <c r="AB27" s="252">
        <v>2</v>
      </c>
      <c r="AC27" s="253" t="s">
        <v>7</v>
      </c>
      <c r="AD27" s="240">
        <v>21</v>
      </c>
      <c r="AE27" s="241" t="s">
        <v>209</v>
      </c>
      <c r="AF27" s="242">
        <v>2</v>
      </c>
      <c r="AG27" s="295" t="s">
        <v>7</v>
      </c>
      <c r="AH27" s="109"/>
    </row>
    <row r="28" spans="1:34" s="22" customFormat="1" ht="15.75">
      <c r="A28" s="109"/>
      <c r="B28" s="136"/>
      <c r="C28" s="150"/>
      <c r="D28" s="151"/>
      <c r="E28" s="151"/>
      <c r="F28" s="141"/>
      <c r="G28" s="142"/>
      <c r="H28" s="143"/>
      <c r="I28" s="154"/>
      <c r="J28" s="292">
        <v>22</v>
      </c>
      <c r="K28" s="277" t="s">
        <v>68</v>
      </c>
      <c r="L28" s="276">
        <v>5</v>
      </c>
      <c r="M28" s="276" t="s">
        <v>7</v>
      </c>
      <c r="N28" s="284" t="s">
        <v>115</v>
      </c>
      <c r="O28" s="285" t="s">
        <v>121</v>
      </c>
      <c r="P28" s="286">
        <v>5</v>
      </c>
      <c r="Q28" s="286" t="s">
        <v>7</v>
      </c>
      <c r="R28" s="155"/>
      <c r="S28" s="145"/>
      <c r="T28" s="146"/>
      <c r="U28" s="156"/>
      <c r="V28" s="147"/>
      <c r="W28" s="148"/>
      <c r="X28" s="147"/>
      <c r="Y28" s="149"/>
      <c r="Z28" s="250">
        <v>22</v>
      </c>
      <c r="AA28" s="251" t="s">
        <v>178</v>
      </c>
      <c r="AB28" s="252">
        <v>2</v>
      </c>
      <c r="AC28" s="253" t="s">
        <v>7</v>
      </c>
      <c r="AD28" s="240">
        <v>22</v>
      </c>
      <c r="AE28" s="241" t="s">
        <v>210</v>
      </c>
      <c r="AF28" s="242">
        <v>2</v>
      </c>
      <c r="AG28" s="295" t="s">
        <v>7</v>
      </c>
      <c r="AH28" s="109"/>
    </row>
    <row r="29" spans="1:34" s="22" customFormat="1" ht="30">
      <c r="A29" s="109"/>
      <c r="B29" s="136"/>
      <c r="C29" s="150"/>
      <c r="D29" s="151"/>
      <c r="E29" s="151"/>
      <c r="F29" s="157"/>
      <c r="G29" s="158"/>
      <c r="H29" s="159"/>
      <c r="I29" s="160"/>
      <c r="J29" s="292">
        <v>23</v>
      </c>
      <c r="K29" s="275" t="s">
        <v>69</v>
      </c>
      <c r="L29" s="276">
        <v>5</v>
      </c>
      <c r="M29" s="276" t="s">
        <v>7</v>
      </c>
      <c r="N29" s="287" t="s">
        <v>115</v>
      </c>
      <c r="O29" s="285" t="s">
        <v>122</v>
      </c>
      <c r="P29" s="286">
        <v>5</v>
      </c>
      <c r="Q29" s="286" t="s">
        <v>7</v>
      </c>
      <c r="R29" s="144"/>
      <c r="S29" s="145"/>
      <c r="T29" s="146"/>
      <c r="U29" s="156"/>
      <c r="V29" s="147"/>
      <c r="W29" s="148"/>
      <c r="X29" s="147"/>
      <c r="Y29" s="149"/>
      <c r="Z29" s="250">
        <v>23</v>
      </c>
      <c r="AA29" s="251" t="s">
        <v>179</v>
      </c>
      <c r="AB29" s="252">
        <v>2</v>
      </c>
      <c r="AC29" s="253" t="s">
        <v>7</v>
      </c>
      <c r="AD29" s="240">
        <v>23</v>
      </c>
      <c r="AE29" s="241" t="s">
        <v>211</v>
      </c>
      <c r="AF29" s="242">
        <v>2</v>
      </c>
      <c r="AG29" s="295" t="s">
        <v>7</v>
      </c>
      <c r="AH29" s="109"/>
    </row>
    <row r="30" spans="1:34" s="22" customFormat="1" ht="30">
      <c r="A30" s="109"/>
      <c r="B30" s="136"/>
      <c r="C30" s="150"/>
      <c r="D30" s="151"/>
      <c r="E30" s="151"/>
      <c r="F30" s="157"/>
      <c r="G30" s="158"/>
      <c r="H30" s="159"/>
      <c r="I30" s="160"/>
      <c r="J30" s="293">
        <v>24</v>
      </c>
      <c r="K30" s="278" t="s">
        <v>70</v>
      </c>
      <c r="L30" s="279">
        <v>5</v>
      </c>
      <c r="M30" s="276" t="s">
        <v>7</v>
      </c>
      <c r="N30" s="164"/>
      <c r="O30" s="165"/>
      <c r="P30" s="166"/>
      <c r="Q30" s="166"/>
      <c r="R30" s="144"/>
      <c r="S30" s="145"/>
      <c r="T30" s="146"/>
      <c r="U30" s="156"/>
      <c r="V30" s="167"/>
      <c r="W30" s="168"/>
      <c r="X30" s="167"/>
      <c r="Y30" s="169"/>
      <c r="Z30" s="254">
        <v>24</v>
      </c>
      <c r="AA30" s="255" t="s">
        <v>180</v>
      </c>
      <c r="AB30" s="256">
        <v>2</v>
      </c>
      <c r="AC30" s="253" t="s">
        <v>7</v>
      </c>
      <c r="AD30" s="243">
        <v>24</v>
      </c>
      <c r="AE30" s="244" t="s">
        <v>212</v>
      </c>
      <c r="AF30" s="245">
        <v>2</v>
      </c>
      <c r="AG30" s="295" t="s">
        <v>7</v>
      </c>
      <c r="AH30" s="109"/>
    </row>
    <row r="31" spans="1:34" s="22" customFormat="1" ht="30">
      <c r="A31" s="109"/>
      <c r="B31" s="136"/>
      <c r="C31" s="150"/>
      <c r="D31" s="151"/>
      <c r="E31" s="151"/>
      <c r="F31" s="157"/>
      <c r="G31" s="158"/>
      <c r="H31" s="159"/>
      <c r="I31" s="160"/>
      <c r="J31" s="293">
        <v>25</v>
      </c>
      <c r="K31" s="278" t="s">
        <v>4</v>
      </c>
      <c r="L31" s="279">
        <v>5</v>
      </c>
      <c r="M31" s="276" t="s">
        <v>7</v>
      </c>
      <c r="N31" s="164"/>
      <c r="O31" s="165"/>
      <c r="P31" s="166"/>
      <c r="Q31" s="166"/>
      <c r="R31" s="144"/>
      <c r="S31" s="145"/>
      <c r="T31" s="146"/>
      <c r="U31" s="156"/>
      <c r="V31" s="167"/>
      <c r="W31" s="168"/>
      <c r="X31" s="167"/>
      <c r="Y31" s="169"/>
      <c r="Z31" s="254">
        <v>25</v>
      </c>
      <c r="AA31" s="255" t="s">
        <v>181</v>
      </c>
      <c r="AB31" s="256">
        <v>2</v>
      </c>
      <c r="AC31" s="253" t="s">
        <v>7</v>
      </c>
      <c r="AD31" s="243">
        <v>25</v>
      </c>
      <c r="AE31" s="244" t="s">
        <v>213</v>
      </c>
      <c r="AF31" s="245">
        <v>2</v>
      </c>
      <c r="AG31" s="295" t="s">
        <v>7</v>
      </c>
      <c r="AH31" s="109"/>
    </row>
    <row r="32" spans="1:34" s="22" customFormat="1" ht="30">
      <c r="A32" s="109"/>
      <c r="B32" s="136"/>
      <c r="C32" s="150"/>
      <c r="D32" s="151"/>
      <c r="E32" s="151"/>
      <c r="F32" s="157"/>
      <c r="G32" s="158"/>
      <c r="H32" s="159"/>
      <c r="I32" s="160"/>
      <c r="J32" s="161"/>
      <c r="K32" s="162"/>
      <c r="L32" s="163"/>
      <c r="M32" s="152"/>
      <c r="N32" s="164"/>
      <c r="O32" s="165"/>
      <c r="P32" s="166"/>
      <c r="Q32" s="166"/>
      <c r="R32" s="144"/>
      <c r="S32" s="145"/>
      <c r="T32" s="146"/>
      <c r="U32" s="156"/>
      <c r="V32" s="167"/>
      <c r="W32" s="168"/>
      <c r="X32" s="167"/>
      <c r="Y32" s="169"/>
      <c r="Z32" s="254">
        <v>26</v>
      </c>
      <c r="AA32" s="255" t="s">
        <v>182</v>
      </c>
      <c r="AB32" s="256">
        <v>2</v>
      </c>
      <c r="AC32" s="253" t="s">
        <v>7</v>
      </c>
      <c r="AD32" s="243">
        <v>26</v>
      </c>
      <c r="AE32" s="244" t="s">
        <v>214</v>
      </c>
      <c r="AF32" s="245">
        <v>2</v>
      </c>
      <c r="AG32" s="295" t="s">
        <v>7</v>
      </c>
      <c r="AH32" s="109"/>
    </row>
    <row r="33" spans="1:34" s="22" customFormat="1" ht="15.75">
      <c r="A33" s="109"/>
      <c r="B33" s="136"/>
      <c r="C33" s="150"/>
      <c r="D33" s="151"/>
      <c r="E33" s="151"/>
      <c r="F33" s="157"/>
      <c r="G33" s="158"/>
      <c r="H33" s="159"/>
      <c r="I33" s="160"/>
      <c r="J33" s="161"/>
      <c r="K33" s="162"/>
      <c r="L33" s="163"/>
      <c r="M33" s="152"/>
      <c r="N33" s="164"/>
      <c r="O33" s="165"/>
      <c r="P33" s="166"/>
      <c r="Q33" s="166"/>
      <c r="R33" s="144"/>
      <c r="S33" s="145"/>
      <c r="T33" s="146"/>
      <c r="U33" s="156"/>
      <c r="V33" s="167"/>
      <c r="W33" s="168"/>
      <c r="X33" s="167"/>
      <c r="Y33" s="169"/>
      <c r="Z33" s="254">
        <v>27</v>
      </c>
      <c r="AA33" s="255" t="s">
        <v>183</v>
      </c>
      <c r="AB33" s="256">
        <v>2</v>
      </c>
      <c r="AC33" s="253" t="s">
        <v>7</v>
      </c>
      <c r="AD33" s="243">
        <v>27</v>
      </c>
      <c r="AE33" s="244" t="s">
        <v>202</v>
      </c>
      <c r="AF33" s="245">
        <v>2</v>
      </c>
      <c r="AG33" s="295" t="s">
        <v>7</v>
      </c>
      <c r="AH33" s="109"/>
    </row>
    <row r="34" spans="1:34" s="22" customFormat="1" ht="15.75">
      <c r="A34" s="109"/>
      <c r="B34" s="136"/>
      <c r="C34" s="150"/>
      <c r="D34" s="151"/>
      <c r="E34" s="151"/>
      <c r="F34" s="157"/>
      <c r="G34" s="158"/>
      <c r="H34" s="159"/>
      <c r="I34" s="160"/>
      <c r="J34" s="161"/>
      <c r="K34" s="162"/>
      <c r="L34" s="163"/>
      <c r="M34" s="152"/>
      <c r="N34" s="164"/>
      <c r="O34" s="165"/>
      <c r="P34" s="166"/>
      <c r="Q34" s="166"/>
      <c r="R34" s="144"/>
      <c r="S34" s="145"/>
      <c r="T34" s="146"/>
      <c r="U34" s="156"/>
      <c r="V34" s="167"/>
      <c r="W34" s="168"/>
      <c r="X34" s="167"/>
      <c r="Y34" s="169"/>
      <c r="Z34" s="254">
        <v>28</v>
      </c>
      <c r="AA34" s="255" t="s">
        <v>184</v>
      </c>
      <c r="AB34" s="256">
        <v>2</v>
      </c>
      <c r="AC34" s="253" t="s">
        <v>7</v>
      </c>
      <c r="AD34" s="243">
        <v>28</v>
      </c>
      <c r="AE34" s="244" t="s">
        <v>215</v>
      </c>
      <c r="AF34" s="245">
        <v>2</v>
      </c>
      <c r="AG34" s="295" t="s">
        <v>7</v>
      </c>
      <c r="AH34" s="109"/>
    </row>
    <row r="35" spans="1:34" s="22" customFormat="1" ht="30">
      <c r="A35" s="109"/>
      <c r="B35" s="136"/>
      <c r="C35" s="150"/>
      <c r="D35" s="151"/>
      <c r="E35" s="151"/>
      <c r="F35" s="157"/>
      <c r="G35" s="158"/>
      <c r="H35" s="159"/>
      <c r="I35" s="160"/>
      <c r="J35" s="161"/>
      <c r="K35" s="162"/>
      <c r="L35" s="163"/>
      <c r="M35" s="152"/>
      <c r="N35" s="164"/>
      <c r="O35" s="165"/>
      <c r="P35" s="166"/>
      <c r="Q35" s="166"/>
      <c r="R35" s="144"/>
      <c r="S35" s="145"/>
      <c r="T35" s="146"/>
      <c r="U35" s="156"/>
      <c r="V35" s="167"/>
      <c r="W35" s="168"/>
      <c r="X35" s="167"/>
      <c r="Y35" s="169"/>
      <c r="Z35" s="254">
        <v>29</v>
      </c>
      <c r="AA35" s="255" t="s">
        <v>185</v>
      </c>
      <c r="AB35" s="256">
        <v>2</v>
      </c>
      <c r="AC35" s="253" t="s">
        <v>7</v>
      </c>
      <c r="AD35" s="243">
        <v>29</v>
      </c>
      <c r="AE35" s="244" t="s">
        <v>199</v>
      </c>
      <c r="AF35" s="245">
        <v>2</v>
      </c>
      <c r="AG35" s="295" t="s">
        <v>7</v>
      </c>
      <c r="AH35" s="109"/>
    </row>
    <row r="36" spans="1:34" s="22" customFormat="1" ht="15.75">
      <c r="A36" s="109"/>
      <c r="B36" s="136"/>
      <c r="C36" s="150"/>
      <c r="D36" s="151"/>
      <c r="E36" s="151"/>
      <c r="F36" s="157"/>
      <c r="G36" s="158"/>
      <c r="H36" s="159"/>
      <c r="I36" s="160"/>
      <c r="J36" s="161"/>
      <c r="K36" s="162"/>
      <c r="L36" s="163"/>
      <c r="M36" s="152"/>
      <c r="N36" s="164"/>
      <c r="O36" s="165"/>
      <c r="P36" s="166"/>
      <c r="Q36" s="166"/>
      <c r="R36" s="144"/>
      <c r="S36" s="145"/>
      <c r="T36" s="146"/>
      <c r="U36" s="156"/>
      <c r="V36" s="167"/>
      <c r="W36" s="168"/>
      <c r="X36" s="167"/>
      <c r="Y36" s="169"/>
      <c r="Z36" s="254">
        <v>30</v>
      </c>
      <c r="AA36" s="255" t="s">
        <v>186</v>
      </c>
      <c r="AB36" s="256">
        <v>2</v>
      </c>
      <c r="AC36" s="253" t="s">
        <v>7</v>
      </c>
      <c r="AD36" s="243">
        <v>30</v>
      </c>
      <c r="AE36" s="244" t="s">
        <v>216</v>
      </c>
      <c r="AF36" s="245">
        <v>2</v>
      </c>
      <c r="AG36" s="295" t="s">
        <v>7</v>
      </c>
      <c r="AH36" s="109"/>
    </row>
    <row r="37" spans="1:34" s="22" customFormat="1" ht="45">
      <c r="A37" s="109"/>
      <c r="B37" s="136"/>
      <c r="C37" s="150"/>
      <c r="D37" s="151"/>
      <c r="E37" s="151"/>
      <c r="F37" s="157"/>
      <c r="G37" s="158"/>
      <c r="H37" s="159"/>
      <c r="I37" s="160"/>
      <c r="J37" s="161"/>
      <c r="K37" s="162"/>
      <c r="L37" s="163"/>
      <c r="M37" s="152"/>
      <c r="N37" s="164"/>
      <c r="O37" s="165"/>
      <c r="P37" s="166"/>
      <c r="Q37" s="166"/>
      <c r="R37" s="144"/>
      <c r="S37" s="145"/>
      <c r="T37" s="146"/>
      <c r="U37" s="156"/>
      <c r="V37" s="167"/>
      <c r="W37" s="168"/>
      <c r="X37" s="167"/>
      <c r="Y37" s="169"/>
      <c r="Z37" s="254">
        <v>31</v>
      </c>
      <c r="AA37" s="255" t="s">
        <v>187</v>
      </c>
      <c r="AB37" s="256">
        <v>2</v>
      </c>
      <c r="AC37" s="253" t="s">
        <v>7</v>
      </c>
      <c r="AD37" s="243">
        <v>31</v>
      </c>
      <c r="AE37" s="244" t="s">
        <v>217</v>
      </c>
      <c r="AF37" s="245">
        <v>2</v>
      </c>
      <c r="AG37" s="295" t="s">
        <v>7</v>
      </c>
      <c r="AH37" s="109"/>
    </row>
    <row r="38" spans="1:34" s="22" customFormat="1" ht="15.75">
      <c r="A38" s="109"/>
      <c r="B38" s="136"/>
      <c r="C38" s="150"/>
      <c r="D38" s="151"/>
      <c r="E38" s="151"/>
      <c r="F38" s="157"/>
      <c r="G38" s="158"/>
      <c r="H38" s="159"/>
      <c r="I38" s="160"/>
      <c r="J38" s="161"/>
      <c r="K38" s="162"/>
      <c r="L38" s="163"/>
      <c r="M38" s="152"/>
      <c r="N38" s="164"/>
      <c r="O38" s="165"/>
      <c r="P38" s="166"/>
      <c r="Q38" s="166"/>
      <c r="R38" s="144"/>
      <c r="S38" s="145"/>
      <c r="T38" s="146"/>
      <c r="U38" s="156"/>
      <c r="V38" s="167"/>
      <c r="W38" s="168"/>
      <c r="X38" s="167"/>
      <c r="Y38" s="169"/>
      <c r="Z38" s="254">
        <v>32</v>
      </c>
      <c r="AA38" s="255" t="s">
        <v>188</v>
      </c>
      <c r="AB38" s="256">
        <v>2</v>
      </c>
      <c r="AC38" s="253" t="s">
        <v>7</v>
      </c>
      <c r="AD38" s="243">
        <v>32</v>
      </c>
      <c r="AE38" s="244" t="s">
        <v>207</v>
      </c>
      <c r="AF38" s="245">
        <v>2</v>
      </c>
      <c r="AG38" s="295" t="s">
        <v>7</v>
      </c>
      <c r="AH38" s="109"/>
    </row>
    <row r="39" spans="1:34" s="22" customFormat="1" ht="30">
      <c r="A39" s="109"/>
      <c r="B39" s="136"/>
      <c r="C39" s="150"/>
      <c r="D39" s="151"/>
      <c r="E39" s="151"/>
      <c r="F39" s="157"/>
      <c r="G39" s="158"/>
      <c r="H39" s="159"/>
      <c r="I39" s="160"/>
      <c r="J39" s="161"/>
      <c r="K39" s="162"/>
      <c r="L39" s="163"/>
      <c r="M39" s="152"/>
      <c r="N39" s="164"/>
      <c r="O39" s="165"/>
      <c r="P39" s="166"/>
      <c r="Q39" s="166"/>
      <c r="R39" s="144"/>
      <c r="S39" s="145"/>
      <c r="T39" s="146"/>
      <c r="U39" s="156"/>
      <c r="V39" s="167"/>
      <c r="W39" s="168"/>
      <c r="X39" s="167"/>
      <c r="Y39" s="169"/>
      <c r="Z39" s="254">
        <v>33</v>
      </c>
      <c r="AA39" s="255" t="s">
        <v>189</v>
      </c>
      <c r="AB39" s="256">
        <v>2</v>
      </c>
      <c r="AC39" s="253" t="s">
        <v>7</v>
      </c>
      <c r="AD39" s="243">
        <v>33</v>
      </c>
      <c r="AE39" s="244" t="s">
        <v>205</v>
      </c>
      <c r="AF39" s="245">
        <v>2</v>
      </c>
      <c r="AG39" s="295" t="s">
        <v>7</v>
      </c>
      <c r="AH39" s="109"/>
    </row>
    <row r="40" spans="1:34" s="22" customFormat="1" ht="15.75">
      <c r="A40" s="109"/>
      <c r="B40" s="136"/>
      <c r="C40" s="150"/>
      <c r="D40" s="151"/>
      <c r="E40" s="151"/>
      <c r="F40" s="157"/>
      <c r="G40" s="158"/>
      <c r="H40" s="159"/>
      <c r="I40" s="160"/>
      <c r="J40" s="161"/>
      <c r="K40" s="162"/>
      <c r="L40" s="163"/>
      <c r="M40" s="152"/>
      <c r="N40" s="164"/>
      <c r="O40" s="165"/>
      <c r="P40" s="166"/>
      <c r="Q40" s="166"/>
      <c r="R40" s="144"/>
      <c r="S40" s="145"/>
      <c r="T40" s="146"/>
      <c r="U40" s="156"/>
      <c r="V40" s="167"/>
      <c r="W40" s="168"/>
      <c r="X40" s="167"/>
      <c r="Y40" s="169"/>
      <c r="Z40" s="254">
        <v>34</v>
      </c>
      <c r="AA40" s="255" t="s">
        <v>190</v>
      </c>
      <c r="AB40" s="256">
        <v>2</v>
      </c>
      <c r="AC40" s="253" t="s">
        <v>7</v>
      </c>
      <c r="AD40" s="243">
        <v>34</v>
      </c>
      <c r="AE40" s="244" t="s">
        <v>181</v>
      </c>
      <c r="AF40" s="245">
        <v>2</v>
      </c>
      <c r="AG40" s="295" t="s">
        <v>7</v>
      </c>
      <c r="AH40" s="109"/>
    </row>
    <row r="41" spans="1:34" s="22" customFormat="1" ht="15.75">
      <c r="A41" s="109"/>
      <c r="B41" s="170"/>
      <c r="C41" s="171"/>
      <c r="D41" s="172"/>
      <c r="E41" s="172"/>
      <c r="F41" s="173"/>
      <c r="G41" s="174"/>
      <c r="H41" s="175"/>
      <c r="I41" s="176"/>
      <c r="J41" s="161"/>
      <c r="K41" s="162"/>
      <c r="L41" s="163"/>
      <c r="M41" s="163"/>
      <c r="N41" s="164"/>
      <c r="O41" s="165"/>
      <c r="P41" s="166"/>
      <c r="Q41" s="166"/>
      <c r="R41" s="144"/>
      <c r="S41" s="177"/>
      <c r="T41" s="178"/>
      <c r="U41" s="179"/>
      <c r="V41" s="167"/>
      <c r="W41" s="168"/>
      <c r="X41" s="167"/>
      <c r="Y41" s="169"/>
      <c r="Z41" s="167"/>
      <c r="AA41" s="168"/>
      <c r="AB41" s="167"/>
      <c r="AC41" s="169"/>
      <c r="AD41" s="243">
        <v>35</v>
      </c>
      <c r="AE41" s="244" t="s">
        <v>218</v>
      </c>
      <c r="AF41" s="245">
        <v>2</v>
      </c>
      <c r="AG41" s="295" t="s">
        <v>7</v>
      </c>
      <c r="AH41" s="109"/>
    </row>
    <row r="42" spans="1:34" s="22" customFormat="1">
      <c r="A42" s="109"/>
      <c r="B42" s="180"/>
      <c r="C42" s="174"/>
      <c r="D42" s="175"/>
      <c r="E42" s="175"/>
      <c r="F42" s="181"/>
      <c r="G42" s="182"/>
      <c r="H42" s="183"/>
      <c r="I42" s="184"/>
      <c r="J42" s="161"/>
      <c r="K42" s="162"/>
      <c r="L42" s="163"/>
      <c r="M42" s="163"/>
      <c r="N42" s="173"/>
      <c r="O42" s="182"/>
      <c r="P42" s="183"/>
      <c r="Q42" s="183"/>
      <c r="R42" s="144"/>
      <c r="S42" s="177"/>
      <c r="T42" s="178"/>
      <c r="U42" s="179"/>
      <c r="V42" s="183"/>
      <c r="W42" s="182"/>
      <c r="X42" s="183"/>
      <c r="Y42" s="185"/>
      <c r="Z42" s="183"/>
      <c r="AA42" s="182"/>
      <c r="AB42" s="183"/>
      <c r="AC42" s="185"/>
      <c r="AD42" s="183"/>
      <c r="AE42" s="182"/>
      <c r="AF42" s="183"/>
      <c r="AG42" s="185"/>
      <c r="AH42" s="109"/>
    </row>
    <row r="43" spans="1:34" s="22" customFormat="1">
      <c r="A43" s="109"/>
      <c r="B43" s="186"/>
      <c r="C43" s="158"/>
      <c r="D43" s="159"/>
      <c r="E43" s="159"/>
      <c r="F43" s="187"/>
      <c r="G43" s="188"/>
      <c r="H43" s="189"/>
      <c r="I43" s="190"/>
      <c r="J43" s="109"/>
      <c r="K43" s="109"/>
      <c r="L43" s="109"/>
      <c r="M43" s="109"/>
      <c r="N43" s="109"/>
      <c r="O43" s="109"/>
      <c r="P43" s="109"/>
      <c r="Q43" s="109"/>
      <c r="R43" s="187"/>
      <c r="S43" s="188"/>
      <c r="T43" s="189"/>
      <c r="U43" s="190"/>
      <c r="V43" s="109"/>
      <c r="W43" s="109"/>
      <c r="X43" s="109"/>
      <c r="Y43" s="191"/>
      <c r="Z43" s="109"/>
      <c r="AA43" s="109"/>
      <c r="AB43" s="109"/>
      <c r="AC43" s="191"/>
      <c r="AD43" s="109"/>
      <c r="AE43" s="109"/>
      <c r="AF43" s="109"/>
      <c r="AG43" s="191"/>
      <c r="AH43" s="109"/>
    </row>
    <row r="44" spans="1:34" s="4" customFormat="1" ht="32.25" thickBot="1">
      <c r="A44" s="111"/>
      <c r="B44" s="227" t="s">
        <v>6</v>
      </c>
      <c r="C44" s="227"/>
      <c r="D44" s="10">
        <f>SUMIF(E7:E43,"Not Completed",D7:D43)</f>
        <v>86</v>
      </c>
      <c r="E44" s="11" t="str">
        <f>CONCATENATE(ROUND((COUNTIF(E7:E43,"Completed")/COUNTA(E7:E43))*100,0),"%"," ","Completed")</f>
        <v>0% Completed</v>
      </c>
      <c r="F44" s="229" t="s">
        <v>6</v>
      </c>
      <c r="G44" s="227"/>
      <c r="H44" s="10">
        <f>SUMIF(I7:I43,"Not Completed",H7:H43)</f>
        <v>36</v>
      </c>
      <c r="I44" s="15" t="str">
        <f>CONCATENATE(ROUND((COUNTIF(I7:I43,"Completed")/COUNTA(I7:I43))*100,0),"%"," ","Completed")</f>
        <v>0% Completed</v>
      </c>
      <c r="J44" s="227" t="s">
        <v>6</v>
      </c>
      <c r="K44" s="227"/>
      <c r="L44" s="10">
        <f>SUMIF(M7:M40,"Not Completed",L7:L40)</f>
        <v>123</v>
      </c>
      <c r="M44" s="11" t="str">
        <f>CONCATENATE(ROUND((COUNTIF(M7:M40,"Completed")/COUNTA(M7:M40))*100,0),"%"," ","Completed")</f>
        <v>0% Completed</v>
      </c>
      <c r="N44" s="229" t="s">
        <v>6</v>
      </c>
      <c r="O44" s="227"/>
      <c r="P44" s="10">
        <f>SUMIF(Q7:Q40,"Not Completed",P7:P40)</f>
        <v>113</v>
      </c>
      <c r="Q44" s="11" t="str">
        <f>CONCATENATE(ROUND((COUNTIF(Q7:Q40,"Completed")/COUNTA(Q7:Q40))*100,0),"%"," ","Completed")</f>
        <v>0% Completed</v>
      </c>
      <c r="R44" s="228" t="s">
        <v>6</v>
      </c>
      <c r="S44" s="227"/>
      <c r="T44" s="10">
        <f>SUMIF(U7:U43,"Not Completed",T7:T43)</f>
        <v>61</v>
      </c>
      <c r="U44" s="15" t="str">
        <f>CONCATENATE(ROUND((COUNTIF(U7:U43,"Completed")/COUNTA(U7:U43))*100,0),"%"," ","Completed")</f>
        <v>0% Completed</v>
      </c>
      <c r="V44" s="229" t="s">
        <v>6</v>
      </c>
      <c r="W44" s="227"/>
      <c r="X44" s="10">
        <f>SUMIF(Y7:Y40,"Not Completed",X7:X40)</f>
        <v>20</v>
      </c>
      <c r="Y44" s="15" t="str">
        <f>CONCATENATE(ROUND((COUNTIF(Y7:Y40,"Completed")/COUNTA(Y7:Y40))*100,0),"%"," ","Completed")</f>
        <v>0% Completed</v>
      </c>
      <c r="Z44" s="227" t="s">
        <v>6</v>
      </c>
      <c r="AA44" s="227"/>
      <c r="AB44" s="10">
        <f>SUMIF(AC7:AC40,"Not Completed",AB7:AB40)</f>
        <v>70</v>
      </c>
      <c r="AC44" s="15" t="str">
        <f>CONCATENATE(ROUND((COUNTIF(AC7:AC40,"Completed")/COUNTA(AC7:AC40))*100,0),"%"," ","Completed")</f>
        <v>0% Completed</v>
      </c>
      <c r="AD44" s="227" t="s">
        <v>6</v>
      </c>
      <c r="AE44" s="227"/>
      <c r="AF44" s="10">
        <f>SUMIF(AG7:AG40,"Not Completed",AF7:AF40)</f>
        <v>70</v>
      </c>
      <c r="AG44" s="15" t="str">
        <f>CONCATENATE(ROUND((COUNTIF(AG7:AG40,"Completed")/COUNTA(AG7:AG40))*100,0),"%"," ","Completed")</f>
        <v>0% Completed</v>
      </c>
      <c r="AH44" s="111"/>
    </row>
    <row r="45" spans="1:34" s="22" customFormat="1" ht="15.75" thickTop="1">
      <c r="A45" s="109"/>
      <c r="B45" s="192"/>
      <c r="C45" s="111"/>
      <c r="D45" s="110"/>
      <c r="E45" s="110"/>
      <c r="F45" s="111"/>
      <c r="G45" s="111"/>
      <c r="H45" s="110"/>
      <c r="I45" s="110"/>
      <c r="J45" s="111"/>
      <c r="K45" s="110"/>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row>
    <row r="46" spans="1:34" s="22" customFormat="1">
      <c r="A46" s="109"/>
      <c r="B46" s="192"/>
      <c r="C46" s="111"/>
      <c r="D46" s="110"/>
      <c r="E46" s="110"/>
      <c r="F46" s="111"/>
      <c r="G46" s="111"/>
      <c r="H46" s="110"/>
      <c r="I46" s="110"/>
      <c r="J46" s="111"/>
      <c r="K46" s="110"/>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row>
    <row r="47" spans="1:34" s="22" customFormat="1">
      <c r="A47" s="109"/>
      <c r="B47" s="192"/>
      <c r="C47" s="111"/>
      <c r="D47" s="193">
        <f>SUMIF(E7:E22,"Not Completed",D7:D22)</f>
        <v>86</v>
      </c>
      <c r="E47" s="193" t="str">
        <f>CONCATENATE(ROUND((COUNTIF(E7:E22,"Completed")/COUNTA(E7:E22))*100,0),"%"," ","Completed")</f>
        <v>0% Completed</v>
      </c>
      <c r="F47" s="111"/>
      <c r="G47" s="111"/>
      <c r="H47" s="110"/>
      <c r="I47" s="110"/>
      <c r="J47" s="111"/>
      <c r="K47" s="110"/>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row>
    <row r="48" spans="1:34" s="22" customFormat="1">
      <c r="A48" s="109"/>
      <c r="B48" s="192"/>
      <c r="C48" s="111"/>
      <c r="D48" s="193"/>
      <c r="E48" s="193"/>
      <c r="F48" s="111"/>
      <c r="G48" s="111"/>
      <c r="H48" s="110"/>
      <c r="I48" s="110"/>
      <c r="J48" s="111"/>
      <c r="K48" s="110"/>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row>
    <row r="49" spans="1:34" s="22" customFormat="1">
      <c r="A49" s="109"/>
      <c r="B49" s="192"/>
      <c r="C49" s="111"/>
      <c r="D49" s="193">
        <f>SUMIF(E23:E43,"Not Completed",D23:D43)</f>
        <v>0</v>
      </c>
      <c r="E49" s="193" t="str">
        <f>CONCATENATE(ROUND((COUNTIF(E7:E43,"Completed")/COUNTA(E7:E43))*100,0),"%"," ","Completed")</f>
        <v>0% Completed</v>
      </c>
      <c r="F49" s="111"/>
      <c r="G49" s="111"/>
      <c r="H49" s="110"/>
      <c r="I49" s="110"/>
      <c r="J49" s="111"/>
      <c r="K49" s="110"/>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row>
    <row r="50" spans="1:34" s="22" customFormat="1">
      <c r="A50" s="109"/>
      <c r="B50" s="192"/>
      <c r="C50" s="111"/>
      <c r="D50" s="193"/>
      <c r="E50" s="193"/>
      <c r="F50" s="111"/>
      <c r="G50" s="111"/>
      <c r="H50" s="110"/>
      <c r="I50" s="110"/>
      <c r="J50" s="111"/>
      <c r="K50" s="110"/>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row>
    <row r="51" spans="1:34" s="22" customFormat="1">
      <c r="B51" s="23"/>
      <c r="C51" s="24"/>
      <c r="D51" s="25"/>
      <c r="E51" s="25"/>
      <c r="F51" s="24"/>
      <c r="G51" s="24"/>
      <c r="H51" s="25"/>
      <c r="I51" s="25"/>
      <c r="J51" s="24"/>
      <c r="K51" s="25"/>
    </row>
    <row r="52" spans="1:34" s="22" customFormat="1">
      <c r="B52" s="23"/>
      <c r="C52" s="24"/>
      <c r="D52" s="25"/>
      <c r="E52" s="25"/>
      <c r="F52" s="24"/>
      <c r="G52" s="24"/>
      <c r="H52" s="25"/>
      <c r="I52" s="25"/>
      <c r="J52" s="24"/>
      <c r="K52" s="25"/>
    </row>
    <row r="53" spans="1:34" s="22" customFormat="1">
      <c r="B53" s="23"/>
      <c r="C53" s="24"/>
      <c r="D53" s="25"/>
      <c r="E53" s="25"/>
      <c r="F53" s="24"/>
      <c r="G53" s="24"/>
      <c r="H53" s="25"/>
      <c r="I53" s="25"/>
      <c r="J53" s="24"/>
      <c r="K53" s="25"/>
    </row>
    <row r="54" spans="1:34" s="22" customFormat="1">
      <c r="B54" s="23"/>
      <c r="C54" s="24"/>
      <c r="D54" s="25"/>
      <c r="E54" s="25"/>
      <c r="F54" s="24"/>
      <c r="G54" s="24"/>
      <c r="H54" s="25"/>
      <c r="I54" s="25"/>
      <c r="J54" s="24"/>
      <c r="K54" s="25"/>
    </row>
    <row r="55" spans="1:34" s="22" customFormat="1">
      <c r="B55" s="23"/>
      <c r="C55" s="24"/>
      <c r="D55" s="25"/>
      <c r="E55" s="25"/>
      <c r="F55" s="24"/>
      <c r="G55" s="24"/>
      <c r="H55" s="25"/>
      <c r="I55" s="25"/>
      <c r="J55" s="24"/>
      <c r="K55" s="25"/>
    </row>
    <row r="56" spans="1:34" s="22" customFormat="1">
      <c r="B56" s="23"/>
      <c r="C56" s="24"/>
      <c r="D56" s="25"/>
      <c r="E56" s="25"/>
      <c r="F56" s="24"/>
      <c r="G56" s="24"/>
      <c r="H56" s="25"/>
      <c r="I56" s="25"/>
      <c r="J56" s="24"/>
      <c r="K56" s="25"/>
    </row>
    <row r="57" spans="1:34" s="22" customFormat="1">
      <c r="B57" s="23"/>
      <c r="C57" s="24"/>
      <c r="D57" s="25"/>
      <c r="E57" s="25"/>
      <c r="F57" s="24"/>
      <c r="G57" s="24"/>
      <c r="H57" s="25"/>
      <c r="I57" s="25"/>
      <c r="J57" s="24"/>
      <c r="K57" s="25"/>
    </row>
    <row r="58" spans="1:34" s="22" customFormat="1">
      <c r="B58" s="23"/>
      <c r="C58" s="24"/>
      <c r="D58" s="25"/>
      <c r="E58" s="25"/>
      <c r="F58" s="24"/>
      <c r="G58" s="24"/>
      <c r="H58" s="25"/>
      <c r="I58" s="25"/>
      <c r="J58" s="24"/>
      <c r="K58" s="25"/>
    </row>
    <row r="59" spans="1:34" s="22" customFormat="1">
      <c r="B59" s="23"/>
      <c r="C59" s="24"/>
      <c r="D59" s="25"/>
      <c r="E59" s="25"/>
      <c r="F59" s="24"/>
      <c r="G59" s="24"/>
      <c r="H59" s="25"/>
      <c r="I59" s="25"/>
      <c r="J59" s="24"/>
      <c r="K59" s="25"/>
    </row>
    <row r="60" spans="1:34" s="22" customFormat="1">
      <c r="B60" s="23"/>
      <c r="C60" s="24"/>
      <c r="D60" s="25"/>
      <c r="E60" s="25"/>
      <c r="F60" s="24"/>
      <c r="G60" s="24"/>
      <c r="H60" s="25"/>
      <c r="I60" s="25"/>
      <c r="J60" s="24"/>
      <c r="K60" s="25"/>
    </row>
    <row r="61" spans="1:34" s="22" customFormat="1">
      <c r="B61" s="23"/>
      <c r="C61" s="24"/>
      <c r="D61" s="25"/>
      <c r="E61" s="25"/>
      <c r="F61" s="24"/>
      <c r="G61" s="24"/>
      <c r="H61" s="25"/>
      <c r="I61" s="25"/>
      <c r="J61" s="24"/>
      <c r="K61" s="25"/>
    </row>
    <row r="62" spans="1:34" s="22" customFormat="1">
      <c r="B62" s="23"/>
      <c r="C62" s="24"/>
      <c r="D62" s="25"/>
      <c r="E62" s="25"/>
      <c r="F62" s="24"/>
      <c r="G62" s="24"/>
      <c r="H62" s="25"/>
      <c r="I62" s="25"/>
      <c r="J62" s="24"/>
      <c r="K62" s="25"/>
    </row>
    <row r="63" spans="1:34" s="22" customFormat="1">
      <c r="B63" s="23"/>
      <c r="C63" s="24"/>
      <c r="D63" s="25"/>
      <c r="E63" s="25"/>
      <c r="F63" s="24"/>
      <c r="G63" s="24"/>
      <c r="H63" s="25"/>
      <c r="I63" s="25"/>
      <c r="J63" s="24"/>
      <c r="K63" s="25"/>
    </row>
    <row r="64" spans="1:34" s="22" customFormat="1">
      <c r="B64" s="23"/>
      <c r="C64" s="24"/>
      <c r="D64" s="25"/>
      <c r="E64" s="25"/>
      <c r="F64" s="24"/>
      <c r="G64" s="24"/>
      <c r="H64" s="25"/>
      <c r="I64" s="25"/>
      <c r="J64" s="24"/>
      <c r="K64" s="25"/>
    </row>
    <row r="65" spans="2:11" s="22" customFormat="1">
      <c r="B65" s="23"/>
      <c r="C65" s="24"/>
      <c r="D65" s="25"/>
      <c r="E65" s="25"/>
      <c r="F65" s="24"/>
      <c r="G65" s="24"/>
      <c r="H65" s="25"/>
      <c r="I65" s="25"/>
      <c r="J65" s="24"/>
      <c r="K65" s="25"/>
    </row>
    <row r="66" spans="2:11" s="22" customFormat="1">
      <c r="B66" s="23"/>
      <c r="C66" s="24"/>
      <c r="D66" s="25"/>
      <c r="E66" s="25"/>
      <c r="F66" s="24"/>
      <c r="G66" s="24"/>
      <c r="H66" s="25"/>
      <c r="I66" s="25"/>
      <c r="J66" s="24"/>
      <c r="K66" s="25"/>
    </row>
    <row r="67" spans="2:11" s="22" customFormat="1">
      <c r="B67" s="23"/>
      <c r="C67" s="24"/>
      <c r="D67" s="25"/>
      <c r="E67" s="25"/>
      <c r="F67" s="24"/>
      <c r="G67" s="24"/>
      <c r="H67" s="25"/>
      <c r="I67" s="25"/>
      <c r="J67" s="24"/>
      <c r="K67" s="25"/>
    </row>
    <row r="68" spans="2:11" s="22" customFormat="1">
      <c r="B68" s="23"/>
      <c r="C68" s="24"/>
      <c r="D68" s="25"/>
      <c r="E68" s="25"/>
      <c r="F68" s="24"/>
      <c r="G68" s="24"/>
      <c r="H68" s="25"/>
      <c r="I68" s="25"/>
      <c r="J68" s="24"/>
      <c r="K68" s="25"/>
    </row>
    <row r="69" spans="2:11" s="22" customFormat="1">
      <c r="B69" s="23"/>
      <c r="C69" s="24"/>
      <c r="D69" s="25"/>
      <c r="E69" s="25"/>
      <c r="F69" s="24"/>
      <c r="G69" s="24"/>
      <c r="H69" s="25"/>
      <c r="I69" s="25"/>
      <c r="J69" s="24"/>
      <c r="K69" s="25"/>
    </row>
    <row r="70" spans="2:11" s="22" customFormat="1">
      <c r="B70" s="23"/>
      <c r="C70" s="24"/>
      <c r="D70" s="25"/>
      <c r="E70" s="25"/>
      <c r="F70" s="24"/>
      <c r="G70" s="24"/>
      <c r="H70" s="25"/>
      <c r="I70" s="25"/>
      <c r="J70" s="24"/>
      <c r="K70" s="25"/>
    </row>
  </sheetData>
  <sheetProtection sheet="1" objects="1" scenarios="1" selectLockedCells="1"/>
  <autoFilter ref="B6:L42">
    <filterColumn colId="7"/>
  </autoFilter>
  <dataConsolidate/>
  <mergeCells count="15">
    <mergeCell ref="AF3:AG3"/>
    <mergeCell ref="B2:L2"/>
    <mergeCell ref="B44:C44"/>
    <mergeCell ref="R44:S44"/>
    <mergeCell ref="F44:G44"/>
    <mergeCell ref="F5:H5"/>
    <mergeCell ref="L3:M3"/>
    <mergeCell ref="N2:Y2"/>
    <mergeCell ref="R3:U3"/>
    <mergeCell ref="R5:U5"/>
    <mergeCell ref="Z44:AA44"/>
    <mergeCell ref="AD44:AE44"/>
    <mergeCell ref="J44:K44"/>
    <mergeCell ref="N44:O44"/>
    <mergeCell ref="V44:W44"/>
  </mergeCells>
  <dataValidations count="5">
    <dataValidation allowBlank="1" showInputMessage="1" showErrorMessage="1" prompt="Go to &quot;Details &amp; Report&quot; Sheet for necessary change." sqref="AE3:AF3 AG1 M1 Y1 K3:L3 AC1"/>
    <dataValidation allowBlank="1" showInputMessage="1" showErrorMessage="1" prompt="Write Author Name." sqref="R6 AD6 J6 N6 V6 B6 F6 Z6"/>
    <dataValidation type="list" allowBlank="1" showInputMessage="1" showErrorMessage="1" errorTitle="Select from Drop Down List." error="Enter Text as &quot;Completed&quot; or Not Completed. Don't Left Blank." sqref="I7:I43 E7:E43 U7:U43">
      <formula1>"Completed, Not Completed"</formula1>
    </dataValidation>
    <dataValidation type="list" allowBlank="1" showInputMessage="1" showErrorMessage="1" errorTitle="Select from Drop Down List." error="Enter Text as &quot;Completed&quot; or &quot;Not Completed&quot;. Don't Left Blank." sqref="Q7:Q42 AC7:AC42 Y7:Y42 M7:M42 AG7:AG42">
      <formula1>"Completed, Not Completed"</formula1>
    </dataValidation>
    <dataValidation type="list" allowBlank="1" showInputMessage="1" showErrorMessage="1" errorTitle="Select from Drop Down List." error="Enter Test only as &quot;Completed&quot; or Not Completed. Don't Left Blank." sqref="O11">
      <formula1>"Completed, Not Completed"</formula1>
    </dataValidation>
  </dataValidations>
  <printOptions horizontalCentered="1" verticalCentered="1"/>
  <pageMargins left="0.196850393700787" right="0.15748031496063" top="0.15748031496063" bottom="0.15748031496063" header="0.196850393700787" footer="0.15748031496063"/>
  <pageSetup scale="75" orientation="landscape" verticalDpi="300" r:id="rId1"/>
  <colBreaks count="1" manualBreakCount="1">
    <brk id="13" max="34" man="1"/>
  </colBreaks>
  <ignoredErrors>
    <ignoredError sqref="D47:E49" unlockedFormula="1"/>
  </ignoredErrors>
  <legacyDrawing r:id="rId2"/>
</worksheet>
</file>

<file path=xl/worksheets/sheet4.xml><?xml version="1.0" encoding="utf-8"?>
<worksheet xmlns="http://schemas.openxmlformats.org/spreadsheetml/2006/main" xmlns:r="http://schemas.openxmlformats.org/officeDocument/2006/relationships">
  <sheetPr codeName="Sheet3">
    <pageSetUpPr fitToPage="1"/>
  </sheetPr>
  <dimension ref="A1:N38"/>
  <sheetViews>
    <sheetView workbookViewId="0">
      <selection activeCell="E5" sqref="E5"/>
    </sheetView>
  </sheetViews>
  <sheetFormatPr defaultColWidth="0" defaultRowHeight="15" zeroHeight="1"/>
  <cols>
    <col min="1" max="1" width="9.140625" style="27" customWidth="1"/>
    <col min="2" max="2" width="9.7109375" style="27" customWidth="1"/>
    <col min="3" max="3" width="9.42578125" style="27" customWidth="1"/>
    <col min="4" max="4" width="5.140625" style="27" customWidth="1"/>
    <col min="5" max="5" width="8.7109375" style="27" customWidth="1"/>
    <col min="6" max="6" width="29.7109375" style="27" customWidth="1"/>
    <col min="7" max="7" width="13.28515625" style="28" customWidth="1"/>
    <col min="8" max="8" width="16.42578125" style="28" customWidth="1"/>
    <col min="9" max="9" width="10.42578125" style="27" customWidth="1"/>
    <col min="10" max="14" width="9.140625" style="27" customWidth="1"/>
    <col min="15" max="16384" width="9.140625" style="27" hidden="1"/>
  </cols>
  <sheetData>
    <row r="1" spans="1:14" ht="15.75" thickBot="1"/>
    <row r="2" spans="1:14" ht="36.75" customHeight="1" thickTop="1">
      <c r="B2" s="234" t="str">
        <f>"Time Table with effect from: "&amp;TEXT('Details &amp; Report'!H7, "dd-mmmm-yyyy")</f>
        <v>Time Table with effect from: 01-July-2014</v>
      </c>
      <c r="C2" s="235"/>
      <c r="D2" s="235"/>
      <c r="E2" s="235"/>
      <c r="F2" s="235"/>
      <c r="G2" s="235"/>
      <c r="H2" s="235"/>
      <c r="I2" s="236"/>
    </row>
    <row r="3" spans="1:14" ht="18.75" customHeight="1">
      <c r="B3" s="29"/>
      <c r="C3" s="30"/>
      <c r="D3" s="30"/>
      <c r="E3" s="30"/>
      <c r="F3" s="30"/>
      <c r="G3" s="31"/>
      <c r="H3" s="31"/>
      <c r="I3" s="32"/>
    </row>
    <row r="4" spans="1:14" s="33" customFormat="1" ht="32.25" thickBot="1">
      <c r="B4" s="296" t="s">
        <v>32</v>
      </c>
      <c r="C4" s="297" t="s">
        <v>17</v>
      </c>
      <c r="D4" s="298"/>
      <c r="E4" s="299"/>
      <c r="F4" s="300" t="s">
        <v>18</v>
      </c>
      <c r="G4" s="301" t="s">
        <v>23</v>
      </c>
      <c r="H4" s="300" t="s">
        <v>24</v>
      </c>
      <c r="I4" s="302" t="s">
        <v>25</v>
      </c>
    </row>
    <row r="5" spans="1:14" s="40" customFormat="1" ht="26.25" customHeight="1">
      <c r="A5" s="27"/>
      <c r="B5" s="91"/>
      <c r="C5" s="34">
        <v>0.25</v>
      </c>
      <c r="D5" s="35" t="s">
        <v>19</v>
      </c>
      <c r="E5" s="36">
        <v>0.26041666666666669</v>
      </c>
      <c r="F5" s="37" t="s">
        <v>28</v>
      </c>
      <c r="G5" s="38"/>
      <c r="H5" s="39"/>
      <c r="I5" s="303" t="s">
        <v>29</v>
      </c>
      <c r="J5" s="27"/>
      <c r="K5" s="27"/>
      <c r="L5" s="27"/>
      <c r="M5" s="27"/>
      <c r="N5" s="27"/>
    </row>
    <row r="6" spans="1:14" s="40" customFormat="1" ht="26.25" customHeight="1">
      <c r="A6" s="27"/>
      <c r="B6" s="91"/>
      <c r="C6" s="96">
        <f>E5</f>
        <v>0.26041666666666669</v>
      </c>
      <c r="D6" s="35" t="s">
        <v>19</v>
      </c>
      <c r="E6" s="36">
        <v>0.29166666666666669</v>
      </c>
      <c r="F6" s="41" t="s">
        <v>40</v>
      </c>
      <c r="G6" s="38"/>
      <c r="H6" s="39"/>
      <c r="I6" s="304"/>
      <c r="J6" s="27"/>
      <c r="K6" s="27"/>
      <c r="L6" s="27"/>
      <c r="M6" s="27"/>
      <c r="N6" s="27"/>
    </row>
    <row r="7" spans="1:14" s="40" customFormat="1" ht="26.25" customHeight="1">
      <c r="A7" s="27"/>
      <c r="B7" s="92">
        <v>2</v>
      </c>
      <c r="C7" s="96">
        <f>E6</f>
        <v>0.29166666666666669</v>
      </c>
      <c r="D7" s="35" t="s">
        <v>19</v>
      </c>
      <c r="E7" s="36">
        <v>0.375</v>
      </c>
      <c r="F7" s="43" t="s">
        <v>20</v>
      </c>
      <c r="G7" s="38" t="s">
        <v>0</v>
      </c>
      <c r="H7" s="39" t="s">
        <v>27</v>
      </c>
      <c r="I7" s="304"/>
      <c r="J7" s="27"/>
      <c r="K7" s="27"/>
      <c r="L7" s="27"/>
      <c r="M7" s="27"/>
      <c r="N7" s="27"/>
    </row>
    <row r="8" spans="1:14" s="40" customFormat="1" ht="26.25" customHeight="1">
      <c r="A8" s="27"/>
      <c r="B8" s="92"/>
      <c r="C8" s="96">
        <f t="shared" ref="C8:C15" si="0">E7</f>
        <v>0.375</v>
      </c>
      <c r="D8" s="35" t="s">
        <v>19</v>
      </c>
      <c r="E8" s="36">
        <v>0.41666666666666669</v>
      </c>
      <c r="F8" s="41" t="s">
        <v>21</v>
      </c>
      <c r="G8" s="38"/>
      <c r="H8" s="39"/>
      <c r="I8" s="304"/>
      <c r="J8" s="27"/>
      <c r="K8" s="27"/>
      <c r="L8" s="27"/>
      <c r="M8" s="27"/>
      <c r="N8" s="27"/>
    </row>
    <row r="9" spans="1:14" s="40" customFormat="1" ht="26.25" customHeight="1">
      <c r="A9" s="27"/>
      <c r="B9" s="92">
        <v>3</v>
      </c>
      <c r="C9" s="96">
        <f t="shared" si="0"/>
        <v>0.41666666666666669</v>
      </c>
      <c r="D9" s="35" t="s">
        <v>19</v>
      </c>
      <c r="E9" s="36">
        <v>0.54166666666666663</v>
      </c>
      <c r="F9" s="43" t="s">
        <v>20</v>
      </c>
      <c r="G9" s="38" t="s">
        <v>13</v>
      </c>
      <c r="H9" s="39" t="s">
        <v>12</v>
      </c>
      <c r="I9" s="304"/>
      <c r="J9" s="27"/>
      <c r="K9" s="27"/>
      <c r="L9" s="27"/>
      <c r="M9" s="27"/>
      <c r="N9" s="27"/>
    </row>
    <row r="10" spans="1:14" s="40" customFormat="1" ht="26.25" customHeight="1">
      <c r="A10" s="27"/>
      <c r="B10" s="92"/>
      <c r="C10" s="96">
        <f t="shared" si="0"/>
        <v>0.54166666666666663</v>
      </c>
      <c r="D10" s="35" t="s">
        <v>19</v>
      </c>
      <c r="E10" s="36">
        <v>0.5625</v>
      </c>
      <c r="F10" s="41" t="s">
        <v>22</v>
      </c>
      <c r="G10" s="38"/>
      <c r="H10" s="39"/>
      <c r="I10" s="304"/>
      <c r="J10" s="27"/>
      <c r="K10" s="27"/>
      <c r="L10" s="27"/>
      <c r="M10" s="27"/>
      <c r="N10" s="27"/>
    </row>
    <row r="11" spans="1:14" s="40" customFormat="1" ht="30" customHeight="1">
      <c r="A11" s="27"/>
      <c r="B11" s="92">
        <v>3</v>
      </c>
      <c r="C11" s="96">
        <f t="shared" si="0"/>
        <v>0.5625</v>
      </c>
      <c r="D11" s="35" t="s">
        <v>19</v>
      </c>
      <c r="E11" s="36">
        <v>0.6875</v>
      </c>
      <c r="F11" s="43" t="s">
        <v>20</v>
      </c>
      <c r="G11" s="38" t="s">
        <v>26</v>
      </c>
      <c r="H11" s="44" t="s">
        <v>11</v>
      </c>
      <c r="I11" s="304"/>
      <c r="J11" s="27"/>
      <c r="K11" s="27"/>
      <c r="L11" s="27"/>
      <c r="M11" s="27"/>
      <c r="N11" s="27"/>
    </row>
    <row r="12" spans="1:14" s="40" customFormat="1" ht="26.25" customHeight="1">
      <c r="A12" s="27"/>
      <c r="B12" s="92"/>
      <c r="C12" s="96">
        <f t="shared" si="0"/>
        <v>0.6875</v>
      </c>
      <c r="D12" s="35" t="s">
        <v>19</v>
      </c>
      <c r="E12" s="36">
        <v>0.70833333333333337</v>
      </c>
      <c r="F12" s="41" t="s">
        <v>22</v>
      </c>
      <c r="G12" s="38"/>
      <c r="H12" s="39"/>
      <c r="I12" s="304"/>
      <c r="J12" s="27"/>
      <c r="K12" s="27"/>
      <c r="L12" s="27"/>
      <c r="M12" s="27"/>
      <c r="N12" s="27"/>
    </row>
    <row r="13" spans="1:14" s="40" customFormat="1" ht="26.25" customHeight="1">
      <c r="A13" s="27"/>
      <c r="B13" s="92">
        <v>4</v>
      </c>
      <c r="C13" s="96">
        <f t="shared" si="0"/>
        <v>0.70833333333333337</v>
      </c>
      <c r="D13" s="35" t="s">
        <v>19</v>
      </c>
      <c r="E13" s="36">
        <v>0.875</v>
      </c>
      <c r="F13" s="43" t="s">
        <v>20</v>
      </c>
      <c r="G13" s="38" t="s">
        <v>31</v>
      </c>
      <c r="H13" s="39" t="s">
        <v>1</v>
      </c>
      <c r="I13" s="304"/>
      <c r="J13" s="27"/>
      <c r="K13" s="27"/>
      <c r="L13" s="27"/>
      <c r="M13" s="27"/>
      <c r="N13" s="27"/>
    </row>
    <row r="14" spans="1:14" s="40" customFormat="1" ht="26.25" customHeight="1">
      <c r="A14" s="27"/>
      <c r="B14" s="92"/>
      <c r="C14" s="96">
        <f t="shared" si="0"/>
        <v>0.875</v>
      </c>
      <c r="D14" s="35" t="s">
        <v>19</v>
      </c>
      <c r="E14" s="36">
        <v>0.91666666666666663</v>
      </c>
      <c r="F14" s="41" t="s">
        <v>43</v>
      </c>
      <c r="G14" s="38"/>
      <c r="H14" s="39"/>
      <c r="I14" s="304"/>
      <c r="J14" s="27"/>
      <c r="K14" s="27"/>
      <c r="L14" s="27"/>
      <c r="M14" s="27"/>
      <c r="N14" s="27"/>
    </row>
    <row r="15" spans="1:14" s="40" customFormat="1" ht="29.25" customHeight="1">
      <c r="A15" s="27"/>
      <c r="B15" s="92"/>
      <c r="C15" s="96">
        <f t="shared" si="0"/>
        <v>0.91666666666666663</v>
      </c>
      <c r="D15" s="35" t="s">
        <v>19</v>
      </c>
      <c r="E15" s="36">
        <v>0.95833333333333337</v>
      </c>
      <c r="F15" s="43" t="s">
        <v>39</v>
      </c>
      <c r="G15" s="45"/>
      <c r="H15" s="39"/>
      <c r="I15" s="304"/>
      <c r="J15" s="27"/>
      <c r="K15" s="27"/>
      <c r="L15" s="27"/>
      <c r="M15" s="27"/>
      <c r="N15" s="27"/>
    </row>
    <row r="16" spans="1:14" s="40" customFormat="1" ht="29.25" customHeight="1" thickBot="1">
      <c r="A16" s="27"/>
      <c r="B16" s="92"/>
      <c r="C16" s="34"/>
      <c r="D16" s="35"/>
      <c r="E16" s="46"/>
      <c r="F16" s="43"/>
      <c r="G16" s="44"/>
      <c r="H16" s="39"/>
      <c r="I16" s="47"/>
      <c r="J16" s="27"/>
      <c r="K16" s="27"/>
      <c r="L16" s="27"/>
      <c r="M16" s="27"/>
      <c r="N16" s="27"/>
    </row>
    <row r="17" spans="1:14" s="40" customFormat="1" ht="29.25" hidden="1" customHeight="1" thickBot="1">
      <c r="A17" s="27"/>
      <c r="B17" s="42"/>
      <c r="C17" s="34"/>
      <c r="D17" s="35"/>
      <c r="E17" s="46"/>
      <c r="F17" s="43"/>
      <c r="G17" s="44"/>
      <c r="H17" s="39"/>
      <c r="I17" s="47"/>
      <c r="J17" s="27"/>
      <c r="K17" s="27"/>
      <c r="L17" s="27"/>
      <c r="M17" s="27"/>
      <c r="N17" s="27"/>
    </row>
    <row r="18" spans="1:14" ht="19.5" thickBot="1">
      <c r="B18" s="48">
        <f>ROUND((SUM(B5:B17)),2)</f>
        <v>12</v>
      </c>
      <c r="C18" s="49" t="s">
        <v>33</v>
      </c>
      <c r="D18" s="50"/>
      <c r="E18" s="50"/>
      <c r="F18" s="306"/>
      <c r="G18" s="307"/>
      <c r="H18" s="307"/>
      <c r="I18" s="308"/>
    </row>
    <row r="19" spans="1:14" s="40" customFormat="1" ht="15.75" thickTop="1">
      <c r="A19" s="27"/>
      <c r="B19" s="27"/>
      <c r="C19" s="305"/>
      <c r="D19" s="28"/>
      <c r="E19" s="305"/>
      <c r="F19" s="27"/>
      <c r="G19" s="28"/>
      <c r="H19" s="28"/>
      <c r="I19" s="27"/>
      <c r="J19" s="27"/>
      <c r="K19" s="27"/>
      <c r="L19" s="27"/>
      <c r="M19" s="27"/>
      <c r="N19" s="27"/>
    </row>
    <row r="20" spans="1:14" s="40" customFormat="1">
      <c r="A20" s="27"/>
      <c r="B20" s="27"/>
      <c r="C20" s="305"/>
      <c r="D20" s="28"/>
      <c r="E20" s="305"/>
      <c r="F20" s="27"/>
      <c r="G20" s="28"/>
      <c r="H20" s="28"/>
      <c r="I20" s="27"/>
      <c r="J20" s="27"/>
      <c r="K20" s="27"/>
      <c r="L20" s="27"/>
      <c r="M20" s="27"/>
      <c r="N20" s="27"/>
    </row>
    <row r="21" spans="1:14" s="40" customFormat="1">
      <c r="A21" s="27"/>
      <c r="B21" s="27"/>
      <c r="C21" s="305"/>
      <c r="D21" s="28"/>
      <c r="E21" s="305"/>
      <c r="F21" s="27"/>
      <c r="G21" s="28"/>
      <c r="H21" s="28"/>
      <c r="I21" s="27"/>
      <c r="J21" s="27"/>
      <c r="K21" s="27"/>
      <c r="L21" s="27"/>
      <c r="M21" s="27"/>
      <c r="N21" s="27"/>
    </row>
    <row r="22" spans="1:14" s="40" customFormat="1">
      <c r="A22" s="27"/>
      <c r="B22" s="27"/>
      <c r="C22" s="305"/>
      <c r="D22" s="27"/>
      <c r="E22" s="305"/>
      <c r="F22" s="27"/>
      <c r="G22" s="28"/>
      <c r="H22" s="28"/>
      <c r="I22" s="27"/>
      <c r="J22" s="27"/>
      <c r="K22" s="27"/>
      <c r="L22" s="27"/>
      <c r="M22" s="27"/>
      <c r="N22" s="27"/>
    </row>
    <row r="23" spans="1:14" s="40" customFormat="1">
      <c r="A23" s="27"/>
      <c r="B23" s="27"/>
      <c r="C23" s="305"/>
      <c r="D23" s="27"/>
      <c r="E23" s="305"/>
      <c r="F23" s="27"/>
      <c r="G23" s="28"/>
      <c r="H23" s="28"/>
      <c r="I23" s="27"/>
      <c r="J23" s="27"/>
      <c r="K23" s="27"/>
      <c r="L23" s="27"/>
      <c r="M23" s="27"/>
      <c r="N23" s="27"/>
    </row>
    <row r="24" spans="1:14" s="40" customFormat="1">
      <c r="A24" s="27"/>
      <c r="B24" s="27"/>
      <c r="C24" s="305"/>
      <c r="D24" s="27"/>
      <c r="E24" s="305"/>
      <c r="F24" s="27"/>
      <c r="G24" s="28"/>
      <c r="H24" s="28"/>
      <c r="I24" s="27"/>
      <c r="J24" s="27"/>
      <c r="K24" s="27"/>
      <c r="L24" s="27"/>
      <c r="M24" s="27"/>
      <c r="N24" s="27"/>
    </row>
    <row r="25" spans="1:14" s="40" customFormat="1">
      <c r="A25" s="27"/>
      <c r="B25" s="27"/>
      <c r="C25" s="27"/>
      <c r="D25" s="27"/>
      <c r="E25" s="27"/>
      <c r="F25" s="27"/>
      <c r="G25" s="28"/>
      <c r="H25" s="28"/>
      <c r="I25" s="27"/>
      <c r="J25" s="27"/>
      <c r="K25" s="27"/>
      <c r="L25" s="27"/>
      <c r="M25" s="27"/>
      <c r="N25" s="27"/>
    </row>
    <row r="26" spans="1:14" s="40" customFormat="1">
      <c r="A26" s="27"/>
      <c r="B26" s="27"/>
      <c r="C26" s="27"/>
      <c r="D26" s="27"/>
      <c r="E26" s="27"/>
      <c r="F26" s="27"/>
      <c r="G26" s="28"/>
      <c r="H26" s="28"/>
      <c r="I26" s="27"/>
      <c r="J26" s="27"/>
      <c r="K26" s="27"/>
      <c r="L26" s="27"/>
      <c r="M26" s="27"/>
      <c r="N26" s="27"/>
    </row>
    <row r="27" spans="1:14" s="40" customFormat="1">
      <c r="A27" s="27"/>
      <c r="B27" s="27"/>
      <c r="C27" s="27"/>
      <c r="D27" s="27"/>
      <c r="E27" s="27"/>
      <c r="F27" s="27"/>
      <c r="G27" s="28"/>
      <c r="H27" s="28"/>
      <c r="I27" s="27"/>
      <c r="J27" s="27"/>
      <c r="K27" s="27"/>
      <c r="L27" s="27"/>
      <c r="M27" s="27"/>
      <c r="N27" s="27"/>
    </row>
    <row r="28" spans="1:14" s="40" customFormat="1">
      <c r="A28" s="27"/>
      <c r="B28" s="27"/>
      <c r="C28" s="27"/>
      <c r="D28" s="27"/>
      <c r="E28" s="27"/>
      <c r="F28" s="27"/>
      <c r="G28" s="28"/>
      <c r="H28" s="28"/>
      <c r="I28" s="27"/>
      <c r="J28" s="27"/>
      <c r="K28" s="27"/>
      <c r="L28" s="27"/>
      <c r="M28" s="27"/>
      <c r="N28" s="27"/>
    </row>
    <row r="29" spans="1:14" s="40" customFormat="1">
      <c r="A29" s="27"/>
      <c r="B29" s="27"/>
      <c r="C29" s="27"/>
      <c r="D29" s="27"/>
      <c r="E29" s="27"/>
      <c r="F29" s="27"/>
      <c r="G29" s="28"/>
      <c r="H29" s="28"/>
      <c r="I29" s="27"/>
      <c r="J29" s="27"/>
      <c r="K29" s="27"/>
      <c r="L29" s="27"/>
      <c r="M29" s="27"/>
      <c r="N29" s="27"/>
    </row>
    <row r="30" spans="1:14" s="40" customFormat="1">
      <c r="A30" s="27"/>
      <c r="B30" s="27"/>
      <c r="C30" s="27"/>
      <c r="D30" s="27"/>
      <c r="E30" s="27"/>
      <c r="F30" s="27"/>
      <c r="G30" s="28"/>
      <c r="H30" s="28"/>
      <c r="I30" s="27"/>
      <c r="J30" s="27"/>
      <c r="K30" s="27"/>
      <c r="L30" s="27"/>
      <c r="M30" s="27"/>
      <c r="N30" s="27"/>
    </row>
    <row r="31" spans="1:14" s="40" customFormat="1">
      <c r="A31" s="27"/>
      <c r="B31" s="27"/>
      <c r="C31" s="27"/>
      <c r="D31" s="27"/>
      <c r="E31" s="27"/>
      <c r="F31" s="27"/>
      <c r="G31" s="28"/>
      <c r="H31" s="28"/>
      <c r="I31" s="27"/>
      <c r="J31" s="27"/>
      <c r="K31" s="27"/>
      <c r="L31" s="27"/>
      <c r="M31" s="27"/>
      <c r="N31" s="27"/>
    </row>
    <row r="32" spans="1:14" s="40" customFormat="1">
      <c r="A32" s="27"/>
      <c r="B32" s="27"/>
      <c r="C32" s="27"/>
      <c r="D32" s="27"/>
      <c r="E32" s="27"/>
      <c r="F32" s="27"/>
      <c r="G32" s="28"/>
      <c r="H32" s="28"/>
      <c r="I32" s="27"/>
      <c r="J32" s="27"/>
      <c r="K32" s="27"/>
      <c r="L32" s="27"/>
      <c r="M32" s="27"/>
      <c r="N32" s="27"/>
    </row>
    <row r="33" spans="1:14" s="40" customFormat="1">
      <c r="A33" s="27"/>
      <c r="B33" s="27"/>
      <c r="C33" s="27"/>
      <c r="D33" s="27"/>
      <c r="E33" s="27"/>
      <c r="F33" s="27"/>
      <c r="G33" s="28"/>
      <c r="H33" s="28"/>
      <c r="I33" s="27"/>
      <c r="J33" s="27"/>
      <c r="K33" s="27"/>
      <c r="L33" s="27"/>
      <c r="M33" s="27"/>
      <c r="N33" s="27"/>
    </row>
    <row r="34" spans="1:14" s="40" customFormat="1">
      <c r="A34" s="27"/>
      <c r="B34" s="27"/>
      <c r="C34" s="27"/>
      <c r="D34" s="27"/>
      <c r="E34" s="27"/>
      <c r="F34" s="27"/>
      <c r="G34" s="28"/>
      <c r="H34" s="28"/>
      <c r="I34" s="27"/>
      <c r="J34" s="27"/>
      <c r="K34" s="27"/>
      <c r="L34" s="27"/>
      <c r="M34" s="27"/>
      <c r="N34" s="27"/>
    </row>
    <row r="35" spans="1:14" s="40" customFormat="1">
      <c r="A35" s="27"/>
      <c r="B35" s="27"/>
      <c r="C35" s="27"/>
      <c r="D35" s="27"/>
      <c r="E35" s="27"/>
      <c r="F35" s="27"/>
      <c r="G35" s="28"/>
      <c r="H35" s="28"/>
      <c r="I35" s="27"/>
      <c r="J35" s="27"/>
      <c r="K35" s="27"/>
      <c r="L35" s="27"/>
      <c r="M35" s="27"/>
      <c r="N35" s="27"/>
    </row>
    <row r="36" spans="1:14" s="40" customFormat="1">
      <c r="A36" s="27"/>
      <c r="B36" s="27"/>
      <c r="C36" s="27"/>
      <c r="D36" s="27"/>
      <c r="E36" s="27"/>
      <c r="F36" s="27"/>
      <c r="G36" s="28"/>
      <c r="H36" s="28"/>
      <c r="I36" s="27"/>
      <c r="J36" s="27"/>
      <c r="K36" s="27"/>
      <c r="L36" s="27"/>
      <c r="M36" s="27"/>
      <c r="N36" s="27"/>
    </row>
    <row r="37" spans="1:14"/>
    <row r="38" spans="1:14"/>
  </sheetData>
  <sheetProtection sheet="1" objects="1" scenarios="1" selectLockedCells="1"/>
  <autoFilter ref="B4:I15">
    <filterColumn colId="1" showButton="0"/>
    <filterColumn colId="2" showButton="0"/>
  </autoFilter>
  <mergeCells count="3">
    <mergeCell ref="C4:E4"/>
    <mergeCell ref="I5:I15"/>
    <mergeCell ref="B2:I2"/>
  </mergeCells>
  <dataValidations count="5">
    <dataValidation allowBlank="1" showInputMessage="1" showErrorMessage="1" prompt="Go to &quot;Details &amp; Report&quot; Sheet for Changing Date." sqref="B2:I2"/>
    <dataValidation type="decimal" allowBlank="1" showInputMessage="1" showErrorMessage="1" prompt="Write Only Study Hours" sqref="B5:B17">
      <formula1>0</formula1>
      <formula2>24</formula2>
    </dataValidation>
    <dataValidation allowBlank="1" showInputMessage="1" showErrorMessage="1" promptTitle="No Need:" prompt="Clear Content." sqref="I4:I17"/>
    <dataValidation allowBlank="1" showInputMessage="1" showErrorMessage="1" prompt="Write Subject if any against study time." sqref="G4:H4"/>
    <dataValidation allowBlank="1" showInputMessage="1" showErrorMessage="1" prompt="Entry format =&gt; hh:mm" sqref="E5:E15"/>
  </dataValidations>
  <printOptions horizontalCentered="1"/>
  <pageMargins left="0.39370078740157483" right="0.27559055118110237" top="0.61" bottom="0.51181102362204722" header="0.31496062992125984" footer="0.31496062992125984"/>
  <pageSetup paperSize="9" scale="94" orientation="portrait" verticalDpi="0" r:id="rId1"/>
  <ignoredErrors>
    <ignoredError sqref="C6:C1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Welcome</vt:lpstr>
      <vt:lpstr>Details &amp; Report</vt:lpstr>
      <vt:lpstr>Allocation</vt:lpstr>
      <vt:lpstr>Time Table</vt:lpstr>
      <vt:lpstr>Audit</vt:lpstr>
      <vt:lpstr>Allocation!Print_Area</vt:lpstr>
      <vt:lpstr>'Time Table'!Print_Area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2014-06-30T18:02:44Z</dcterms:modified>
</cp:coreProperties>
</file>