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0680" windowHeight="468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xlnm._FilterDatabase" localSheetId="0" hidden="1">Sheet1!$A$2:$M$12</definedName>
  </definedNames>
  <calcPr calcId="125725" calcOnSave="0"/>
  <pivotCaches>
    <pivotCache cacheId="5" r:id="rId6"/>
  </pivotCaches>
</workbook>
</file>

<file path=xl/calcChain.xml><?xml version="1.0" encoding="utf-8"?>
<calcChain xmlns="http://schemas.openxmlformats.org/spreadsheetml/2006/main">
  <c r="K3" i="1"/>
  <c r="K6"/>
  <c r="K4"/>
  <c r="K7"/>
  <c r="K5"/>
  <c r="K9"/>
  <c r="K10"/>
  <c r="K11"/>
  <c r="K12"/>
  <c r="K8"/>
  <c r="I3"/>
  <c r="I6"/>
  <c r="I4"/>
  <c r="I7"/>
  <c r="I5"/>
  <c r="I9"/>
  <c r="I10"/>
  <c r="I11"/>
  <c r="I12"/>
  <c r="I8"/>
  <c r="G3"/>
  <c r="G6"/>
  <c r="G4"/>
  <c r="G7"/>
  <c r="G5"/>
  <c r="G9"/>
  <c r="G10"/>
  <c r="G11"/>
  <c r="G12"/>
  <c r="G8"/>
  <c r="F3"/>
  <c r="F6"/>
  <c r="F4"/>
  <c r="F7"/>
  <c r="F5"/>
  <c r="F9"/>
  <c r="F10"/>
  <c r="F11"/>
  <c r="F12"/>
  <c r="F8"/>
  <c r="E3"/>
  <c r="H3" s="1"/>
  <c r="E6"/>
  <c r="H6" s="1"/>
  <c r="E4"/>
  <c r="H4" s="1"/>
  <c r="E7"/>
  <c r="H7" s="1"/>
  <c r="E5"/>
  <c r="H5" s="1"/>
  <c r="E9"/>
  <c r="H9" s="1"/>
  <c r="E10"/>
  <c r="H10" s="1"/>
  <c r="E11"/>
  <c r="H11" s="1"/>
  <c r="E12"/>
  <c r="H12" s="1"/>
  <c r="E8"/>
  <c r="H8" s="1"/>
  <c r="J12" l="1"/>
  <c r="M12" s="1"/>
  <c r="L12"/>
  <c r="J10"/>
  <c r="M10"/>
  <c r="L10"/>
  <c r="J5"/>
  <c r="M5" s="1"/>
  <c r="L5"/>
  <c r="J4"/>
  <c r="M4"/>
  <c r="L4"/>
  <c r="J3"/>
  <c r="M3" s="1"/>
  <c r="L3"/>
  <c r="L11"/>
  <c r="J11"/>
  <c r="M11" s="1"/>
  <c r="L9"/>
  <c r="J9"/>
  <c r="M9" s="1"/>
  <c r="L7"/>
  <c r="J7"/>
  <c r="M7" s="1"/>
  <c r="L6"/>
  <c r="J6"/>
  <c r="M6" s="1"/>
  <c r="J8"/>
  <c r="M8" s="1"/>
  <c r="L8"/>
</calcChain>
</file>

<file path=xl/sharedStrings.xml><?xml version="1.0" encoding="utf-8"?>
<sst xmlns="http://schemas.openxmlformats.org/spreadsheetml/2006/main" count="81" uniqueCount="41">
  <si>
    <t>Name</t>
  </si>
  <si>
    <t>Raj</t>
  </si>
  <si>
    <t>Rajesh</t>
  </si>
  <si>
    <t>Anand</t>
  </si>
  <si>
    <t>Raju</t>
  </si>
  <si>
    <t>Hemant</t>
  </si>
  <si>
    <t>Santosh</t>
  </si>
  <si>
    <t>Bhaumik</t>
  </si>
  <si>
    <t>Manjit</t>
  </si>
  <si>
    <t>Kamal</t>
  </si>
  <si>
    <t>Sonu</t>
  </si>
  <si>
    <t>Designation</t>
  </si>
  <si>
    <t>Officer</t>
  </si>
  <si>
    <t>Cleark</t>
  </si>
  <si>
    <t>Manager</t>
  </si>
  <si>
    <t>Basic</t>
  </si>
  <si>
    <t>DA</t>
  </si>
  <si>
    <t>Dearness Allowance (DA):</t>
  </si>
  <si>
    <t>House Rent Allowance (HRA):</t>
  </si>
  <si>
    <t>HRA</t>
  </si>
  <si>
    <t>Que. 2</t>
  </si>
  <si>
    <t>Que. 3</t>
  </si>
  <si>
    <t>Que. 4</t>
  </si>
  <si>
    <t>Convence</t>
  </si>
  <si>
    <t>Gross salary</t>
  </si>
  <si>
    <t>ESIC</t>
  </si>
  <si>
    <t>Tax Calculation</t>
  </si>
  <si>
    <t>&lt;10000</t>
  </si>
  <si>
    <t>10000 - 15000</t>
  </si>
  <si>
    <t>&gt;=15000</t>
  </si>
  <si>
    <t>Tax</t>
  </si>
  <si>
    <t>PF</t>
  </si>
  <si>
    <t>Loan</t>
  </si>
  <si>
    <t>Net Salary</t>
  </si>
  <si>
    <t>Branch</t>
  </si>
  <si>
    <t>Mumbai</t>
  </si>
  <si>
    <t>Delhi</t>
  </si>
  <si>
    <t>Row Labels</t>
  </si>
  <si>
    <t>Grand Total</t>
  </si>
  <si>
    <t>Sum of Net Salary</t>
  </si>
  <si>
    <t>Count of Net Salary</t>
  </si>
</sst>
</file>

<file path=xl/styles.xml><?xml version="1.0" encoding="utf-8"?>
<styleSheet xmlns="http://schemas.openxmlformats.org/spreadsheetml/2006/main">
  <fonts count="2">
    <font>
      <sz val="11"/>
      <color theme="1"/>
      <name val="Book Antiqua"/>
      <family val="2"/>
    </font>
    <font>
      <b/>
      <sz val="11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9" fontId="0" fillId="0" borderId="0" xfId="0" applyNumberFormat="1"/>
    <xf numFmtId="0" fontId="1" fillId="0" borderId="1" xfId="0" applyFont="1" applyBorder="1"/>
    <xf numFmtId="0" fontId="0" fillId="0" borderId="0" xfId="0" applyAlignment="1">
      <alignment horizontal="left"/>
    </xf>
    <xf numFmtId="1" fontId="0" fillId="0" borderId="0" xfId="0" applyNumberFormat="1"/>
    <xf numFmtId="0" fontId="1" fillId="0" borderId="0" xfId="0" applyFont="1" applyBorder="1"/>
    <xf numFmtId="0" fontId="0" fillId="0" borderId="0" xfId="0" pivotButton="1"/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ook Antiqua"/>
        <scheme val="none"/>
      </font>
    </dxf>
    <dxf>
      <numFmt numFmtId="1" formatCode="0"/>
    </dxf>
    <dxf>
      <numFmt numFmtId="1" formatCode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6"/>
  <c:chart>
    <c:title>
      <c:tx>
        <c:rich>
          <a:bodyPr/>
          <a:lstStyle/>
          <a:p>
            <a:pPr>
              <a:defRPr/>
            </a:pPr>
            <a:r>
              <a:rPr lang="en-US"/>
              <a:t>Employee Salary  Details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Sheet1!$D$2</c:f>
              <c:strCache>
                <c:ptCount val="1"/>
                <c:pt idx="0">
                  <c:v>Basic</c:v>
                </c:pt>
              </c:strCache>
            </c:strRef>
          </c:tx>
          <c:dLbls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dLblPos val="outEnd"/>
            <c:showVal val="1"/>
          </c:dLbls>
          <c:cat>
            <c:strRef>
              <c:f>Sheet1!$A$3:$A$12</c:f>
              <c:strCache>
                <c:ptCount val="10"/>
                <c:pt idx="0">
                  <c:v>Rajesh</c:v>
                </c:pt>
                <c:pt idx="1">
                  <c:v>Raju</c:v>
                </c:pt>
                <c:pt idx="2">
                  <c:v>Santosh</c:v>
                </c:pt>
                <c:pt idx="3">
                  <c:v>Anand</c:v>
                </c:pt>
                <c:pt idx="4">
                  <c:v>Hemant</c:v>
                </c:pt>
                <c:pt idx="5">
                  <c:v>Raj</c:v>
                </c:pt>
                <c:pt idx="6">
                  <c:v>Bhaumik</c:v>
                </c:pt>
                <c:pt idx="7">
                  <c:v>Manjit</c:v>
                </c:pt>
                <c:pt idx="8">
                  <c:v>Kamal</c:v>
                </c:pt>
                <c:pt idx="9">
                  <c:v>Sonu</c:v>
                </c:pt>
              </c:strCache>
            </c:strRef>
          </c:cat>
          <c:val>
            <c:numRef>
              <c:f>Sheet1!$D$3:$D$12</c:f>
              <c:numCache>
                <c:formatCode>General</c:formatCode>
                <c:ptCount val="10"/>
                <c:pt idx="0">
                  <c:v>3500</c:v>
                </c:pt>
                <c:pt idx="1">
                  <c:v>4000</c:v>
                </c:pt>
                <c:pt idx="2">
                  <c:v>3780</c:v>
                </c:pt>
                <c:pt idx="3">
                  <c:v>7000</c:v>
                </c:pt>
                <c:pt idx="4">
                  <c:v>8000</c:v>
                </c:pt>
                <c:pt idx="5">
                  <c:v>5000</c:v>
                </c:pt>
                <c:pt idx="6">
                  <c:v>4200</c:v>
                </c:pt>
                <c:pt idx="7">
                  <c:v>5000</c:v>
                </c:pt>
                <c:pt idx="8">
                  <c:v>3800</c:v>
                </c:pt>
                <c:pt idx="9">
                  <c:v>2500</c:v>
                </c:pt>
              </c:numCache>
            </c:numRef>
          </c:val>
        </c:ser>
        <c:ser>
          <c:idx val="1"/>
          <c:order val="1"/>
          <c:tx>
            <c:strRef>
              <c:f>Sheet1!$H$2</c:f>
              <c:strCache>
                <c:ptCount val="1"/>
                <c:pt idx="0">
                  <c:v>Gross salary</c:v>
                </c:pt>
              </c:strCache>
            </c:strRef>
          </c:tx>
          <c:dLbls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dLblPos val="outEnd"/>
            <c:showVal val="1"/>
          </c:dLbls>
          <c:cat>
            <c:strRef>
              <c:f>Sheet1!$A$3:$A$12</c:f>
              <c:strCache>
                <c:ptCount val="10"/>
                <c:pt idx="0">
                  <c:v>Rajesh</c:v>
                </c:pt>
                <c:pt idx="1">
                  <c:v>Raju</c:v>
                </c:pt>
                <c:pt idx="2">
                  <c:v>Santosh</c:v>
                </c:pt>
                <c:pt idx="3">
                  <c:v>Anand</c:v>
                </c:pt>
                <c:pt idx="4">
                  <c:v>Hemant</c:v>
                </c:pt>
                <c:pt idx="5">
                  <c:v>Raj</c:v>
                </c:pt>
                <c:pt idx="6">
                  <c:v>Bhaumik</c:v>
                </c:pt>
                <c:pt idx="7">
                  <c:v>Manjit</c:v>
                </c:pt>
                <c:pt idx="8">
                  <c:v>Kamal</c:v>
                </c:pt>
                <c:pt idx="9">
                  <c:v>Sonu</c:v>
                </c:pt>
              </c:strCache>
            </c:strRef>
          </c:cat>
          <c:val>
            <c:numRef>
              <c:f>Sheet1!$H$3:$H$12</c:f>
              <c:numCache>
                <c:formatCode>General</c:formatCode>
                <c:ptCount val="10"/>
                <c:pt idx="0">
                  <c:v>4525</c:v>
                </c:pt>
                <c:pt idx="1">
                  <c:v>5100</c:v>
                </c:pt>
                <c:pt idx="2">
                  <c:v>4847</c:v>
                </c:pt>
                <c:pt idx="3">
                  <c:v>10250</c:v>
                </c:pt>
                <c:pt idx="4">
                  <c:v>11500</c:v>
                </c:pt>
                <c:pt idx="5">
                  <c:v>7000</c:v>
                </c:pt>
                <c:pt idx="6">
                  <c:v>6040</c:v>
                </c:pt>
                <c:pt idx="7">
                  <c:v>7000</c:v>
                </c:pt>
                <c:pt idx="8">
                  <c:v>5560</c:v>
                </c:pt>
                <c:pt idx="9">
                  <c:v>4000</c:v>
                </c:pt>
              </c:numCache>
            </c:numRef>
          </c:val>
        </c:ser>
        <c:ser>
          <c:idx val="2"/>
          <c:order val="2"/>
          <c:tx>
            <c:strRef>
              <c:f>Sheet1!$M$2</c:f>
              <c:strCache>
                <c:ptCount val="1"/>
                <c:pt idx="0">
                  <c:v>Net Salary</c:v>
                </c:pt>
              </c:strCache>
            </c:strRef>
          </c:tx>
          <c:dLbls>
            <c:dLbl>
              <c:idx val="9"/>
              <c:layout>
                <c:manualLayout>
                  <c:x val="1.6666666666666666E-2"/>
                  <c:y val="9.2592592592592587E-3"/>
                </c:manualLayout>
              </c:layout>
              <c:dLblPos val="outEnd"/>
              <c:showVal val="1"/>
            </c:dLbl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dLblPos val="outEnd"/>
            <c:showVal val="1"/>
          </c:dLbls>
          <c:cat>
            <c:strRef>
              <c:f>Sheet1!$A$3:$A$12</c:f>
              <c:strCache>
                <c:ptCount val="10"/>
                <c:pt idx="0">
                  <c:v>Rajesh</c:v>
                </c:pt>
                <c:pt idx="1">
                  <c:v>Raju</c:v>
                </c:pt>
                <c:pt idx="2">
                  <c:v>Santosh</c:v>
                </c:pt>
                <c:pt idx="3">
                  <c:v>Anand</c:v>
                </c:pt>
                <c:pt idx="4">
                  <c:v>Hemant</c:v>
                </c:pt>
                <c:pt idx="5">
                  <c:v>Raj</c:v>
                </c:pt>
                <c:pt idx="6">
                  <c:v>Bhaumik</c:v>
                </c:pt>
                <c:pt idx="7">
                  <c:v>Manjit</c:v>
                </c:pt>
                <c:pt idx="8">
                  <c:v>Kamal</c:v>
                </c:pt>
                <c:pt idx="9">
                  <c:v>Sonu</c:v>
                </c:pt>
              </c:strCache>
            </c:strRef>
          </c:cat>
          <c:val>
            <c:numRef>
              <c:f>Sheet1!$M$3:$M$12</c:f>
              <c:numCache>
                <c:formatCode>0</c:formatCode>
                <c:ptCount val="10"/>
                <c:pt idx="0">
                  <c:v>4259.5</c:v>
                </c:pt>
                <c:pt idx="1">
                  <c:v>4798</c:v>
                </c:pt>
                <c:pt idx="2">
                  <c:v>4561.0600000000004</c:v>
                </c:pt>
                <c:pt idx="3">
                  <c:v>8945</c:v>
                </c:pt>
                <c:pt idx="4">
                  <c:v>10120</c:v>
                </c:pt>
                <c:pt idx="5">
                  <c:v>6610</c:v>
                </c:pt>
                <c:pt idx="6">
                  <c:v>5709.2</c:v>
                </c:pt>
                <c:pt idx="7">
                  <c:v>6610</c:v>
                </c:pt>
                <c:pt idx="8">
                  <c:v>5258.8</c:v>
                </c:pt>
                <c:pt idx="9">
                  <c:v>3795</c:v>
                </c:pt>
              </c:numCache>
            </c:numRef>
          </c:val>
        </c:ser>
        <c:dLbls>
          <c:dLblPos val="outEnd"/>
          <c:showVal val="1"/>
        </c:dLbls>
        <c:gapWidth val="75"/>
        <c:overlap val="-25"/>
        <c:axId val="81192448"/>
        <c:axId val="81193984"/>
      </c:barChart>
      <c:catAx>
        <c:axId val="81192448"/>
        <c:scaling>
          <c:orientation val="minMax"/>
        </c:scaling>
        <c:axPos val="b"/>
        <c:majorTickMark val="none"/>
        <c:tickLblPos val="nextTo"/>
        <c:crossAx val="81193984"/>
        <c:crosses val="autoZero"/>
        <c:auto val="1"/>
        <c:lblAlgn val="ctr"/>
        <c:lblOffset val="100"/>
      </c:catAx>
      <c:valAx>
        <c:axId val="81193984"/>
        <c:scaling>
          <c:orientation val="minMax"/>
        </c:scaling>
        <c:axPos val="l"/>
        <c:numFmt formatCode="General" sourceLinked="1"/>
        <c:majorTickMark val="none"/>
        <c:tickLblPos val="nextTo"/>
        <c:crossAx val="81192448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6"/>
  <c:chart>
    <c:title>
      <c:tx>
        <c:rich>
          <a:bodyPr/>
          <a:lstStyle/>
          <a:p>
            <a:pPr>
              <a:defRPr/>
            </a:pPr>
            <a:r>
              <a:rPr lang="en-US"/>
              <a:t>Employee Salary Details</a:t>
            </a:r>
          </a:p>
        </c:rich>
      </c:tx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Sheet1!$D$2</c:f>
              <c:strCache>
                <c:ptCount val="1"/>
                <c:pt idx="0">
                  <c:v>Basic</c:v>
                </c:pt>
              </c:strCache>
            </c:strRef>
          </c:tx>
          <c:cat>
            <c:strRef>
              <c:f>Sheet1!$A$3:$A$12</c:f>
              <c:strCache>
                <c:ptCount val="10"/>
                <c:pt idx="0">
                  <c:v>Rajesh</c:v>
                </c:pt>
                <c:pt idx="1">
                  <c:v>Raju</c:v>
                </c:pt>
                <c:pt idx="2">
                  <c:v>Santosh</c:v>
                </c:pt>
                <c:pt idx="3">
                  <c:v>Anand</c:v>
                </c:pt>
                <c:pt idx="4">
                  <c:v>Hemant</c:v>
                </c:pt>
                <c:pt idx="5">
                  <c:v>Raj</c:v>
                </c:pt>
                <c:pt idx="6">
                  <c:v>Bhaumik</c:v>
                </c:pt>
                <c:pt idx="7">
                  <c:v>Manjit</c:v>
                </c:pt>
                <c:pt idx="8">
                  <c:v>Kamal</c:v>
                </c:pt>
                <c:pt idx="9">
                  <c:v>Sonu</c:v>
                </c:pt>
              </c:strCache>
            </c:strRef>
          </c:cat>
          <c:val>
            <c:numRef>
              <c:f>Sheet1!$D$3:$D$12</c:f>
              <c:numCache>
                <c:formatCode>General</c:formatCode>
                <c:ptCount val="10"/>
                <c:pt idx="0">
                  <c:v>3500</c:v>
                </c:pt>
                <c:pt idx="1">
                  <c:v>4000</c:v>
                </c:pt>
                <c:pt idx="2">
                  <c:v>3780</c:v>
                </c:pt>
                <c:pt idx="3">
                  <c:v>7000</c:v>
                </c:pt>
                <c:pt idx="4">
                  <c:v>8000</c:v>
                </c:pt>
                <c:pt idx="5">
                  <c:v>5000</c:v>
                </c:pt>
                <c:pt idx="6">
                  <c:v>4200</c:v>
                </c:pt>
                <c:pt idx="7">
                  <c:v>5000</c:v>
                </c:pt>
                <c:pt idx="8">
                  <c:v>3800</c:v>
                </c:pt>
                <c:pt idx="9">
                  <c:v>2500</c:v>
                </c:pt>
              </c:numCache>
            </c:numRef>
          </c:val>
        </c:ser>
        <c:ser>
          <c:idx val="1"/>
          <c:order val="1"/>
          <c:tx>
            <c:strRef>
              <c:f>Sheet1!$H$2</c:f>
              <c:strCache>
                <c:ptCount val="1"/>
                <c:pt idx="0">
                  <c:v>Gross salary</c:v>
                </c:pt>
              </c:strCache>
            </c:strRef>
          </c:tx>
          <c:cat>
            <c:strRef>
              <c:f>Sheet1!$A$3:$A$12</c:f>
              <c:strCache>
                <c:ptCount val="10"/>
                <c:pt idx="0">
                  <c:v>Rajesh</c:v>
                </c:pt>
                <c:pt idx="1">
                  <c:v>Raju</c:v>
                </c:pt>
                <c:pt idx="2">
                  <c:v>Santosh</c:v>
                </c:pt>
                <c:pt idx="3">
                  <c:v>Anand</c:v>
                </c:pt>
                <c:pt idx="4">
                  <c:v>Hemant</c:v>
                </c:pt>
                <c:pt idx="5">
                  <c:v>Raj</c:v>
                </c:pt>
                <c:pt idx="6">
                  <c:v>Bhaumik</c:v>
                </c:pt>
                <c:pt idx="7">
                  <c:v>Manjit</c:v>
                </c:pt>
                <c:pt idx="8">
                  <c:v>Kamal</c:v>
                </c:pt>
                <c:pt idx="9">
                  <c:v>Sonu</c:v>
                </c:pt>
              </c:strCache>
            </c:strRef>
          </c:cat>
          <c:val>
            <c:numRef>
              <c:f>Sheet1!$H$3:$H$12</c:f>
              <c:numCache>
                <c:formatCode>General</c:formatCode>
                <c:ptCount val="10"/>
                <c:pt idx="0">
                  <c:v>4525</c:v>
                </c:pt>
                <c:pt idx="1">
                  <c:v>5100</c:v>
                </c:pt>
                <c:pt idx="2">
                  <c:v>4847</c:v>
                </c:pt>
                <c:pt idx="3">
                  <c:v>10250</c:v>
                </c:pt>
                <c:pt idx="4">
                  <c:v>11500</c:v>
                </c:pt>
                <c:pt idx="5">
                  <c:v>7000</c:v>
                </c:pt>
                <c:pt idx="6">
                  <c:v>6040</c:v>
                </c:pt>
                <c:pt idx="7">
                  <c:v>7000</c:v>
                </c:pt>
                <c:pt idx="8">
                  <c:v>5560</c:v>
                </c:pt>
                <c:pt idx="9">
                  <c:v>4000</c:v>
                </c:pt>
              </c:numCache>
            </c:numRef>
          </c:val>
        </c:ser>
        <c:ser>
          <c:idx val="2"/>
          <c:order val="2"/>
          <c:tx>
            <c:strRef>
              <c:f>Sheet1!$M$2</c:f>
              <c:strCache>
                <c:ptCount val="1"/>
                <c:pt idx="0">
                  <c:v>Net Salary</c:v>
                </c:pt>
              </c:strCache>
            </c:strRef>
          </c:tx>
          <c:cat>
            <c:strRef>
              <c:f>Sheet1!$A$3:$A$12</c:f>
              <c:strCache>
                <c:ptCount val="10"/>
                <c:pt idx="0">
                  <c:v>Rajesh</c:v>
                </c:pt>
                <c:pt idx="1">
                  <c:v>Raju</c:v>
                </c:pt>
                <c:pt idx="2">
                  <c:v>Santosh</c:v>
                </c:pt>
                <c:pt idx="3">
                  <c:v>Anand</c:v>
                </c:pt>
                <c:pt idx="4">
                  <c:v>Hemant</c:v>
                </c:pt>
                <c:pt idx="5">
                  <c:v>Raj</c:v>
                </c:pt>
                <c:pt idx="6">
                  <c:v>Bhaumik</c:v>
                </c:pt>
                <c:pt idx="7">
                  <c:v>Manjit</c:v>
                </c:pt>
                <c:pt idx="8">
                  <c:v>Kamal</c:v>
                </c:pt>
                <c:pt idx="9">
                  <c:v>Sonu</c:v>
                </c:pt>
              </c:strCache>
            </c:strRef>
          </c:cat>
          <c:val>
            <c:numRef>
              <c:f>Sheet1!$M$3:$M$12</c:f>
              <c:numCache>
                <c:formatCode>0</c:formatCode>
                <c:ptCount val="10"/>
                <c:pt idx="0">
                  <c:v>4259.5</c:v>
                </c:pt>
                <c:pt idx="1">
                  <c:v>4798</c:v>
                </c:pt>
                <c:pt idx="2">
                  <c:v>4561.0600000000004</c:v>
                </c:pt>
                <c:pt idx="3">
                  <c:v>8945</c:v>
                </c:pt>
                <c:pt idx="4">
                  <c:v>10120</c:v>
                </c:pt>
                <c:pt idx="5">
                  <c:v>6610</c:v>
                </c:pt>
                <c:pt idx="6">
                  <c:v>5709.2</c:v>
                </c:pt>
                <c:pt idx="7">
                  <c:v>6610</c:v>
                </c:pt>
                <c:pt idx="8">
                  <c:v>5258.8</c:v>
                </c:pt>
                <c:pt idx="9">
                  <c:v>3795</c:v>
                </c:pt>
              </c:numCache>
            </c:numRef>
          </c:val>
        </c:ser>
        <c:dLbls/>
        <c:gapWidth val="75"/>
        <c:overlap val="100"/>
        <c:axId val="176297472"/>
        <c:axId val="176299008"/>
      </c:barChart>
      <c:catAx>
        <c:axId val="176297472"/>
        <c:scaling>
          <c:orientation val="minMax"/>
        </c:scaling>
        <c:axPos val="b"/>
        <c:majorTickMark val="none"/>
        <c:tickLblPos val="nextTo"/>
        <c:crossAx val="176299008"/>
        <c:crosses val="autoZero"/>
        <c:auto val="1"/>
        <c:lblAlgn val="ctr"/>
        <c:lblOffset val="100"/>
      </c:catAx>
      <c:valAx>
        <c:axId val="176299008"/>
        <c:scaling>
          <c:orientation val="minMax"/>
        </c:scaling>
        <c:axPos val="l"/>
        <c:numFmt formatCode="General" sourceLinked="1"/>
        <c:majorTickMark val="none"/>
        <c:tickLblPos val="nextTo"/>
        <c:spPr>
          <a:ln w="9525">
            <a:noFill/>
          </a:ln>
        </c:spPr>
        <c:crossAx val="176297472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9525</xdr:rowOff>
    </xdr:from>
    <xdr:to>
      <xdr:col>11</xdr:col>
      <xdr:colOff>219075</xdr:colOff>
      <xdr:row>24</xdr:row>
      <xdr:rowOff>200025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25</xdr:row>
      <xdr:rowOff>76200</xdr:rowOff>
    </xdr:from>
    <xdr:to>
      <xdr:col>11</xdr:col>
      <xdr:colOff>238125</xdr:colOff>
      <xdr:row>38</xdr:row>
      <xdr:rowOff>66675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opal" refreshedDate="41446.65536921296" createdVersion="3" refreshedVersion="3" minRefreshableVersion="3" recordCount="10">
  <cacheSource type="worksheet">
    <worksheetSource name="Table1[#All]"/>
  </cacheSource>
  <cacheFields count="13">
    <cacheField name="Name" numFmtId="0">
      <sharedItems/>
    </cacheField>
    <cacheField name="Designation" numFmtId="0">
      <sharedItems count="3">
        <s v="Cleark"/>
        <s v="Manager"/>
        <s v="Officer"/>
      </sharedItems>
    </cacheField>
    <cacheField name="Branch" numFmtId="0">
      <sharedItems count="2">
        <s v="Mumbai"/>
        <s v="Delhi"/>
      </sharedItems>
    </cacheField>
    <cacheField name="Basic" numFmtId="0">
      <sharedItems containsSemiMixedTypes="0" containsString="0" containsNumber="1" containsInteger="1" minValue="2500" maxValue="8000"/>
    </cacheField>
    <cacheField name="DA" numFmtId="0">
      <sharedItems containsSemiMixedTypes="0" containsString="0" containsNumber="1" containsInteger="1" minValue="175" maxValue="1200"/>
    </cacheField>
    <cacheField name="HRA" numFmtId="0">
      <sharedItems containsSemiMixedTypes="0" containsString="0" containsNumber="1" containsInteger="1" minValue="500" maxValue="1500"/>
    </cacheField>
    <cacheField name="Convence" numFmtId="0">
      <sharedItems containsSemiMixedTypes="0" containsString="0" containsNumber="1" containsInteger="1" minValue="250" maxValue="800"/>
    </cacheField>
    <cacheField name="Gross salary" numFmtId="0">
      <sharedItems containsSemiMixedTypes="0" containsString="0" containsNumber="1" containsInteger="1" minValue="4000" maxValue="11500"/>
    </cacheField>
    <cacheField name="ESIC" numFmtId="0">
      <sharedItems containsSemiMixedTypes="0" containsString="0" containsNumber="1" containsInteger="1" minValue="0" maxValue="0"/>
    </cacheField>
    <cacheField name="Tax" numFmtId="0">
      <sharedItems containsSemiMixedTypes="0" containsString="0" containsNumber="1" containsInteger="1" minValue="0" maxValue="750"/>
    </cacheField>
    <cacheField name="PF" numFmtId="0">
      <sharedItems containsSemiMixedTypes="0" containsString="0" containsNumber="1" containsInteger="1" minValue="125" maxValue="400"/>
    </cacheField>
    <cacheField name="Loan" numFmtId="1">
      <sharedItems containsSemiMixedTypes="0" containsString="0" containsNumber="1" minValue="80" maxValue="230"/>
    </cacheField>
    <cacheField name="Net Salary" numFmtId="1">
      <sharedItems containsSemiMixedTypes="0" containsString="0" containsNumber="1" minValue="3795" maxValue="10120" count="9">
        <n v="4259.5"/>
        <n v="4798"/>
        <n v="4561.0600000000004"/>
        <n v="8945"/>
        <n v="10120"/>
        <n v="6610"/>
        <n v="5709.2"/>
        <n v="5258.8"/>
        <n v="3795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">
  <r>
    <s v="Rajesh"/>
    <x v="0"/>
    <x v="0"/>
    <n v="3500"/>
    <n v="175"/>
    <n v="500"/>
    <n v="350"/>
    <n v="4525"/>
    <n v="0"/>
    <n v="0"/>
    <n v="175"/>
    <n v="90.5"/>
    <x v="0"/>
  </r>
  <r>
    <s v="Raju"/>
    <x v="0"/>
    <x v="1"/>
    <n v="4000"/>
    <n v="200"/>
    <n v="500"/>
    <n v="400"/>
    <n v="5100"/>
    <n v="0"/>
    <n v="0"/>
    <n v="200"/>
    <n v="102"/>
    <x v="1"/>
  </r>
  <r>
    <s v="Santosh"/>
    <x v="0"/>
    <x v="1"/>
    <n v="3780"/>
    <n v="189"/>
    <n v="500"/>
    <n v="378"/>
    <n v="4847"/>
    <n v="0"/>
    <n v="0"/>
    <n v="189"/>
    <n v="96.94"/>
    <x v="2"/>
  </r>
  <r>
    <s v="Anand"/>
    <x v="1"/>
    <x v="1"/>
    <n v="7000"/>
    <n v="1050"/>
    <n v="1500"/>
    <n v="700"/>
    <n v="10250"/>
    <n v="0"/>
    <n v="750"/>
    <n v="350"/>
    <n v="205"/>
    <x v="3"/>
  </r>
  <r>
    <s v="Hemant"/>
    <x v="1"/>
    <x v="0"/>
    <n v="8000"/>
    <n v="1200"/>
    <n v="1500"/>
    <n v="800"/>
    <n v="11500"/>
    <n v="0"/>
    <n v="750"/>
    <n v="400"/>
    <n v="230"/>
    <x v="4"/>
  </r>
  <r>
    <s v="Raj"/>
    <x v="2"/>
    <x v="0"/>
    <n v="5000"/>
    <n v="500"/>
    <n v="1000"/>
    <n v="500"/>
    <n v="7000"/>
    <n v="0"/>
    <n v="0"/>
    <n v="250"/>
    <n v="140"/>
    <x v="5"/>
  </r>
  <r>
    <s v="Bhaumik"/>
    <x v="2"/>
    <x v="1"/>
    <n v="4200"/>
    <n v="420"/>
    <n v="1000"/>
    <n v="420"/>
    <n v="6040"/>
    <n v="0"/>
    <n v="0"/>
    <n v="210"/>
    <n v="120.8"/>
    <x v="6"/>
  </r>
  <r>
    <s v="Manjit"/>
    <x v="2"/>
    <x v="0"/>
    <n v="5000"/>
    <n v="500"/>
    <n v="1000"/>
    <n v="500"/>
    <n v="7000"/>
    <n v="0"/>
    <n v="0"/>
    <n v="250"/>
    <n v="140"/>
    <x v="5"/>
  </r>
  <r>
    <s v="Kamal"/>
    <x v="2"/>
    <x v="1"/>
    <n v="3800"/>
    <n v="380"/>
    <n v="1000"/>
    <n v="380"/>
    <n v="5560"/>
    <n v="0"/>
    <n v="0"/>
    <n v="190"/>
    <n v="111.2"/>
    <x v="7"/>
  </r>
  <r>
    <s v="Sonu"/>
    <x v="2"/>
    <x v="0"/>
    <n v="2500"/>
    <n v="250"/>
    <n v="1000"/>
    <n v="250"/>
    <n v="4000"/>
    <n v="0"/>
    <n v="0"/>
    <n v="125"/>
    <n v="80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5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B15:C24" firstHeaderRow="1" firstDataRow="1" firstDataCol="1"/>
  <pivotFields count="13">
    <pivotField showAll="0"/>
    <pivotField axis="axisRow" showAll="0">
      <items count="4">
        <item x="0"/>
        <item x="1"/>
        <item x="2"/>
        <item t="default"/>
      </items>
    </pivotField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dataField="1" numFmtId="1" showAll="0"/>
  </pivotFields>
  <rowFields count="2">
    <field x="2"/>
    <field x="1"/>
  </rowFields>
  <rowItems count="9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 t="grand">
      <x/>
    </i>
  </rowItems>
  <colItems count="1">
    <i/>
  </colItems>
  <dataFields count="1">
    <dataField name="Count of Net Salary" fld="12" subtotal="count" baseField="0" baseItem="0"/>
  </data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B4:C13" firstHeaderRow="1" firstDataRow="1" firstDataCol="1"/>
  <pivotFields count="13">
    <pivotField showAll="0"/>
    <pivotField axis="axisRow" showAll="0">
      <items count="4">
        <item x="0"/>
        <item x="1"/>
        <item x="2"/>
        <item t="default"/>
      </items>
    </pivotField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dataField="1" numFmtId="1" showAll="0">
      <items count="10">
        <item x="8"/>
        <item x="0"/>
        <item x="2"/>
        <item x="1"/>
        <item x="7"/>
        <item x="6"/>
        <item x="5"/>
        <item x="3"/>
        <item x="4"/>
        <item t="default"/>
      </items>
    </pivotField>
  </pivotFields>
  <rowFields count="2">
    <field x="2"/>
    <field x="1"/>
  </rowFields>
  <rowItems count="9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 t="grand">
      <x/>
    </i>
  </rowItems>
  <colItems count="1">
    <i/>
  </colItems>
  <dataFields count="1">
    <dataField name="Sum of Net Salary" fld="12" baseField="0" baseItem="0"/>
  </dataFields>
  <pivotTableStyleInfo name="PivotStyleLight16" showRowHeaders="1" showColHeaders="1" showRowStripes="0" showColStripes="0" showLastColumn="1"/>
</pivotTableDefinition>
</file>

<file path=xl/tables/table1.xml><?xml version="1.0" encoding="utf-8"?>
<table xmlns="http://schemas.openxmlformats.org/spreadsheetml/2006/main" id="1" name="Table1" displayName="Table1" ref="A2:M12" totalsRowShown="0" headerRowDxfId="0">
  <autoFilter ref="A2:M12">
    <filterColumn colId="2"/>
  </autoFilter>
  <tableColumns count="13">
    <tableColumn id="1" name="Name"/>
    <tableColumn id="2" name="Designation"/>
    <tableColumn id="3" name="Branch"/>
    <tableColumn id="4" name="Basic"/>
    <tableColumn id="5" name="DA">
      <calculatedColumnFormula>D3*VLOOKUP(B3,$A$16:$B$18,2,0)</calculatedColumnFormula>
    </tableColumn>
    <tableColumn id="6" name="HRA">
      <calculatedColumnFormula>IF(B3="Manager",$B$21,IF(B3="Officer",$B$22,$B$23))</calculatedColumnFormula>
    </tableColumn>
    <tableColumn id="7" name="Convence">
      <calculatedColumnFormula>+D3*10%</calculatedColumnFormula>
    </tableColumn>
    <tableColumn id="8" name="Gross salary">
      <calculatedColumnFormula>SUM(D3:G3)</calculatedColumnFormula>
    </tableColumn>
    <tableColumn id="9" name="ESIC">
      <calculatedColumnFormula>VLOOKUP(D3,$A$26:$D$29,3)</calculatedColumnFormula>
    </tableColumn>
    <tableColumn id="10" name="Tax">
      <calculatedColumnFormula>IF(H3&gt;=15000,1500,IF(H3&gt;=10000,750,0))</calculatedColumnFormula>
    </tableColumn>
    <tableColumn id="11" name="PF">
      <calculatedColumnFormula>D3*5%</calculatedColumnFormula>
    </tableColumn>
    <tableColumn id="12" name="Loan" dataDxfId="2">
      <calculatedColumnFormula>+H3*2%</calculatedColumnFormula>
    </tableColumn>
    <tableColumn id="13" name="Net Salary" dataDxfId="1">
      <calculatedColumnFormula>+H3-I3-J3-K3-L3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M12"/>
    </sheetView>
  </sheetViews>
  <sheetFormatPr defaultRowHeight="16.5"/>
  <cols>
    <col min="1" max="1" width="9.25" customWidth="1"/>
    <col min="2" max="3" width="18.125" customWidth="1"/>
    <col min="4" max="4" width="7.375" customWidth="1"/>
    <col min="5" max="5" width="6.375" bestFit="1" customWidth="1"/>
    <col min="6" max="6" width="7.25" customWidth="1"/>
    <col min="7" max="7" width="11.25" customWidth="1"/>
    <col min="8" max="8" width="13.625" customWidth="1"/>
    <col min="9" max="9" width="7.125" customWidth="1"/>
    <col min="13" max="13" width="12" customWidth="1"/>
  </cols>
  <sheetData>
    <row r="1" spans="1:13">
      <c r="E1" t="s">
        <v>20</v>
      </c>
      <c r="F1" t="s">
        <v>21</v>
      </c>
      <c r="G1" t="s">
        <v>22</v>
      </c>
    </row>
    <row r="2" spans="1:13">
      <c r="A2" s="1" t="s">
        <v>0</v>
      </c>
      <c r="B2" s="1" t="s">
        <v>11</v>
      </c>
      <c r="C2" s="1" t="s">
        <v>34</v>
      </c>
      <c r="D2" s="1" t="s">
        <v>15</v>
      </c>
      <c r="E2" s="1" t="s">
        <v>16</v>
      </c>
      <c r="F2" s="1" t="s">
        <v>19</v>
      </c>
      <c r="G2" s="1" t="s">
        <v>23</v>
      </c>
      <c r="H2" s="1" t="s">
        <v>24</v>
      </c>
      <c r="I2" s="1" t="s">
        <v>25</v>
      </c>
      <c r="J2" s="1" t="s">
        <v>30</v>
      </c>
      <c r="K2" s="1" t="s">
        <v>31</v>
      </c>
      <c r="L2" s="1" t="s">
        <v>32</v>
      </c>
      <c r="M2" s="1" t="s">
        <v>33</v>
      </c>
    </row>
    <row r="3" spans="1:13">
      <c r="A3" t="s">
        <v>2</v>
      </c>
      <c r="B3" t="s">
        <v>13</v>
      </c>
      <c r="C3" t="s">
        <v>35</v>
      </c>
      <c r="D3">
        <v>3500</v>
      </c>
      <c r="E3">
        <f>D3*VLOOKUP(B3,$A$16:$B$18,2,0)</f>
        <v>175</v>
      </c>
      <c r="F3">
        <f>IF(B3="Manager",$B$21,IF(B3="Officer",$B$22,$B$23))</f>
        <v>500</v>
      </c>
      <c r="G3">
        <f>+D3*10%</f>
        <v>350</v>
      </c>
      <c r="H3">
        <f>SUM(D3:G3)</f>
        <v>4525</v>
      </c>
      <c r="I3">
        <f>VLOOKUP(D3,$A$26:$D$29,3)</f>
        <v>0</v>
      </c>
      <c r="J3">
        <f>IF(H3&gt;=15000,1500,IF(H3&gt;=10000,750,0))</f>
        <v>0</v>
      </c>
      <c r="K3">
        <f>D3*5%</f>
        <v>175</v>
      </c>
      <c r="L3" s="5">
        <f>+H3*2%</f>
        <v>90.5</v>
      </c>
      <c r="M3" s="5">
        <f>+H3-I3-J3-K3-L3</f>
        <v>4259.5</v>
      </c>
    </row>
    <row r="4" spans="1:13">
      <c r="A4" t="s">
        <v>4</v>
      </c>
      <c r="B4" t="s">
        <v>13</v>
      </c>
      <c r="C4" t="s">
        <v>36</v>
      </c>
      <c r="D4">
        <v>4000</v>
      </c>
      <c r="E4">
        <f>D4*VLOOKUP(B4,$A$16:$B$18,2,0)</f>
        <v>200</v>
      </c>
      <c r="F4">
        <f>IF(B4="Manager",$B$21,IF(B4="Officer",$B$22,$B$23))</f>
        <v>500</v>
      </c>
      <c r="G4">
        <f>+D4*10%</f>
        <v>400</v>
      </c>
      <c r="H4">
        <f>SUM(D4:G4)</f>
        <v>5100</v>
      </c>
      <c r="I4">
        <f>VLOOKUP(D4,$A$26:$D$29,3)</f>
        <v>0</v>
      </c>
      <c r="J4">
        <f>IF(H4&gt;=15000,1500,IF(H4&gt;=10000,750,0))</f>
        <v>0</v>
      </c>
      <c r="K4">
        <f>D4*5%</f>
        <v>200</v>
      </c>
      <c r="L4" s="5">
        <f>+H4*2%</f>
        <v>102</v>
      </c>
      <c r="M4" s="5">
        <f>+H4-I4-J4-K4-L4</f>
        <v>4798</v>
      </c>
    </row>
    <row r="5" spans="1:13">
      <c r="A5" t="s">
        <v>6</v>
      </c>
      <c r="B5" t="s">
        <v>13</v>
      </c>
      <c r="C5" t="s">
        <v>36</v>
      </c>
      <c r="D5">
        <v>3780</v>
      </c>
      <c r="E5">
        <f>D5*VLOOKUP(B5,$A$16:$B$18,2,0)</f>
        <v>189</v>
      </c>
      <c r="F5">
        <f>IF(B5="Manager",$B$21,IF(B5="Officer",$B$22,$B$23))</f>
        <v>500</v>
      </c>
      <c r="G5">
        <f>+D5*10%</f>
        <v>378</v>
      </c>
      <c r="H5">
        <f>SUM(D5:G5)</f>
        <v>4847</v>
      </c>
      <c r="I5">
        <f>VLOOKUP(D5,$A$26:$D$29,3)</f>
        <v>0</v>
      </c>
      <c r="J5">
        <f>IF(H5&gt;=15000,1500,IF(H5&gt;=10000,750,0))</f>
        <v>0</v>
      </c>
      <c r="K5">
        <f>D5*5%</f>
        <v>189</v>
      </c>
      <c r="L5" s="5">
        <f>+H5*2%</f>
        <v>96.94</v>
      </c>
      <c r="M5" s="5">
        <f>+H5-I5-J5-K5-L5</f>
        <v>4561.0600000000004</v>
      </c>
    </row>
    <row r="6" spans="1:13">
      <c r="A6" t="s">
        <v>3</v>
      </c>
      <c r="B6" t="s">
        <v>14</v>
      </c>
      <c r="C6" t="s">
        <v>36</v>
      </c>
      <c r="D6">
        <v>7000</v>
      </c>
      <c r="E6">
        <f>D6*VLOOKUP(B6,$A$16:$B$18,2,0)</f>
        <v>1050</v>
      </c>
      <c r="F6">
        <f>IF(B6="Manager",$B$21,IF(B6="Officer",$B$22,$B$23))</f>
        <v>1500</v>
      </c>
      <c r="G6">
        <f>+D6*10%</f>
        <v>700</v>
      </c>
      <c r="H6">
        <f>SUM(D6:G6)</f>
        <v>10250</v>
      </c>
      <c r="I6">
        <f>VLOOKUP(D6,$A$26:$D$29,3)</f>
        <v>0</v>
      </c>
      <c r="J6">
        <f>IF(H6&gt;=15000,1500,IF(H6&gt;=10000,750,0))</f>
        <v>750</v>
      </c>
      <c r="K6">
        <f>D6*5%</f>
        <v>350</v>
      </c>
      <c r="L6" s="5">
        <f>+H6*2%</f>
        <v>205</v>
      </c>
      <c r="M6" s="5">
        <f>+H6-I6-J6-K6-L6</f>
        <v>8945</v>
      </c>
    </row>
    <row r="7" spans="1:13">
      <c r="A7" t="s">
        <v>5</v>
      </c>
      <c r="B7" t="s">
        <v>14</v>
      </c>
      <c r="C7" t="s">
        <v>35</v>
      </c>
      <c r="D7">
        <v>8000</v>
      </c>
      <c r="E7">
        <f>D7*VLOOKUP(B7,$A$16:$B$18,2,0)</f>
        <v>1200</v>
      </c>
      <c r="F7">
        <f>IF(B7="Manager",$B$21,IF(B7="Officer",$B$22,$B$23))</f>
        <v>1500</v>
      </c>
      <c r="G7">
        <f>+D7*10%</f>
        <v>800</v>
      </c>
      <c r="H7">
        <f>SUM(D7:G7)</f>
        <v>11500</v>
      </c>
      <c r="I7">
        <f>VLOOKUP(D7,$A$26:$D$29,3)</f>
        <v>0</v>
      </c>
      <c r="J7">
        <f>IF(H7&gt;=15000,1500,IF(H7&gt;=10000,750,0))</f>
        <v>750</v>
      </c>
      <c r="K7">
        <f>D7*5%</f>
        <v>400</v>
      </c>
      <c r="L7" s="5">
        <f>+H7*2%</f>
        <v>230</v>
      </c>
      <c r="M7" s="5">
        <f>+H7-I7-J7-K7-L7</f>
        <v>10120</v>
      </c>
    </row>
    <row r="8" spans="1:13">
      <c r="A8" t="s">
        <v>1</v>
      </c>
      <c r="B8" t="s">
        <v>12</v>
      </c>
      <c r="C8" t="s">
        <v>35</v>
      </c>
      <c r="D8">
        <v>5000</v>
      </c>
      <c r="E8">
        <f>D8*VLOOKUP(B8,$A$16:$B$18,2,0)</f>
        <v>500</v>
      </c>
      <c r="F8">
        <f>IF(B8="Manager",$B$21,IF(B8="Officer",$B$22,$B$23))</f>
        <v>1000</v>
      </c>
      <c r="G8">
        <f>+D8*10%</f>
        <v>500</v>
      </c>
      <c r="H8">
        <f>SUM(D8:G8)</f>
        <v>7000</v>
      </c>
      <c r="I8">
        <f>VLOOKUP(D8,$A$26:$D$29,3)</f>
        <v>0</v>
      </c>
      <c r="J8">
        <f>IF(H8&gt;=15000,1500,IF(H8&gt;=10000,750,0))</f>
        <v>0</v>
      </c>
      <c r="K8">
        <f>D8*5%</f>
        <v>250</v>
      </c>
      <c r="L8" s="5">
        <f>+H8*2%</f>
        <v>140</v>
      </c>
      <c r="M8" s="5">
        <f>+H8-I8-J8-K8-L8</f>
        <v>6610</v>
      </c>
    </row>
    <row r="9" spans="1:13">
      <c r="A9" t="s">
        <v>7</v>
      </c>
      <c r="B9" t="s">
        <v>12</v>
      </c>
      <c r="C9" t="s">
        <v>36</v>
      </c>
      <c r="D9">
        <v>4200</v>
      </c>
      <c r="E9">
        <f>D9*VLOOKUP(B9,$A$16:$B$18,2,0)</f>
        <v>420</v>
      </c>
      <c r="F9">
        <f>IF(B9="Manager",$B$21,IF(B9="Officer",$B$22,$B$23))</f>
        <v>1000</v>
      </c>
      <c r="G9">
        <f>+D9*10%</f>
        <v>420</v>
      </c>
      <c r="H9">
        <f>SUM(D9:G9)</f>
        <v>6040</v>
      </c>
      <c r="I9">
        <f>VLOOKUP(D9,$A$26:$D$29,3)</f>
        <v>0</v>
      </c>
      <c r="J9">
        <f>IF(H9&gt;=15000,1500,IF(H9&gt;=10000,750,0))</f>
        <v>0</v>
      </c>
      <c r="K9">
        <f>D9*5%</f>
        <v>210</v>
      </c>
      <c r="L9" s="5">
        <f>+H9*2%</f>
        <v>120.8</v>
      </c>
      <c r="M9" s="5">
        <f>+H9-I9-J9-K9-L9</f>
        <v>5709.2</v>
      </c>
    </row>
    <row r="10" spans="1:13">
      <c r="A10" t="s">
        <v>8</v>
      </c>
      <c r="B10" t="s">
        <v>12</v>
      </c>
      <c r="C10" t="s">
        <v>35</v>
      </c>
      <c r="D10">
        <v>5000</v>
      </c>
      <c r="E10">
        <f>D10*VLOOKUP(B10,$A$16:$B$18,2,0)</f>
        <v>500</v>
      </c>
      <c r="F10">
        <f>IF(B10="Manager",$B$21,IF(B10="Officer",$B$22,$B$23))</f>
        <v>1000</v>
      </c>
      <c r="G10">
        <f>+D10*10%</f>
        <v>500</v>
      </c>
      <c r="H10">
        <f>SUM(D10:G10)</f>
        <v>7000</v>
      </c>
      <c r="I10">
        <f>VLOOKUP(D10,$A$26:$D$29,3)</f>
        <v>0</v>
      </c>
      <c r="J10">
        <f>IF(H10&gt;=15000,1500,IF(H10&gt;=10000,750,0))</f>
        <v>0</v>
      </c>
      <c r="K10">
        <f>D10*5%</f>
        <v>250</v>
      </c>
      <c r="L10" s="5">
        <f>+H10*2%</f>
        <v>140</v>
      </c>
      <c r="M10" s="5">
        <f>+H10-I10-J10-K10-L10</f>
        <v>6610</v>
      </c>
    </row>
    <row r="11" spans="1:13">
      <c r="A11" t="s">
        <v>9</v>
      </c>
      <c r="B11" t="s">
        <v>12</v>
      </c>
      <c r="C11" t="s">
        <v>36</v>
      </c>
      <c r="D11">
        <v>3800</v>
      </c>
      <c r="E11">
        <f>D11*VLOOKUP(B11,$A$16:$B$18,2,0)</f>
        <v>380</v>
      </c>
      <c r="F11">
        <f>IF(B11="Manager",$B$21,IF(B11="Officer",$B$22,$B$23))</f>
        <v>1000</v>
      </c>
      <c r="G11">
        <f>+D11*10%</f>
        <v>380</v>
      </c>
      <c r="H11">
        <f>SUM(D11:G11)</f>
        <v>5560</v>
      </c>
      <c r="I11">
        <f>VLOOKUP(D11,$A$26:$D$29,3)</f>
        <v>0</v>
      </c>
      <c r="J11">
        <f>IF(H11&gt;=15000,1500,IF(H11&gt;=10000,750,0))</f>
        <v>0</v>
      </c>
      <c r="K11">
        <f>D11*5%</f>
        <v>190</v>
      </c>
      <c r="L11" s="5">
        <f>+H11*2%</f>
        <v>111.2</v>
      </c>
      <c r="M11" s="5">
        <f>+H11-I11-J11-K11-L11</f>
        <v>5258.8</v>
      </c>
    </row>
    <row r="12" spans="1:13">
      <c r="A12" t="s">
        <v>10</v>
      </c>
      <c r="B12" t="s">
        <v>12</v>
      </c>
      <c r="C12" t="s">
        <v>35</v>
      </c>
      <c r="D12">
        <v>2500</v>
      </c>
      <c r="E12">
        <f>D12*VLOOKUP(B12,$A$16:$B$18,2,0)</f>
        <v>250</v>
      </c>
      <c r="F12">
        <f>IF(B12="Manager",$B$21,IF(B12="Officer",$B$22,$B$23))</f>
        <v>1000</v>
      </c>
      <c r="G12">
        <f>+D12*10%</f>
        <v>250</v>
      </c>
      <c r="H12">
        <f>SUM(D12:G12)</f>
        <v>4000</v>
      </c>
      <c r="I12">
        <f>VLOOKUP(D12,$A$26:$D$29,3)</f>
        <v>0</v>
      </c>
      <c r="J12">
        <f>IF(H12&gt;=15000,1500,IF(H12&gt;=10000,750,0))</f>
        <v>0</v>
      </c>
      <c r="K12">
        <f>D12*5%</f>
        <v>125</v>
      </c>
      <c r="L12" s="5">
        <f>+H12*2%</f>
        <v>80</v>
      </c>
      <c r="M12" s="5">
        <f>+H12-I12-J12-K12-L12</f>
        <v>3795</v>
      </c>
    </row>
    <row r="13" spans="1:13">
      <c r="M13" s="5"/>
    </row>
    <row r="15" spans="1:13" ht="17.25" thickBot="1">
      <c r="A15" s="3" t="s">
        <v>17</v>
      </c>
      <c r="B15" s="3"/>
      <c r="C15" s="6"/>
    </row>
    <row r="16" spans="1:13" ht="17.25" thickTop="1">
      <c r="A16" t="s">
        <v>14</v>
      </c>
      <c r="B16" s="2">
        <v>0.15</v>
      </c>
      <c r="C16" s="2"/>
    </row>
    <row r="17" spans="1:4">
      <c r="A17" t="s">
        <v>12</v>
      </c>
      <c r="B17" s="2">
        <v>0.1</v>
      </c>
      <c r="C17" s="2"/>
    </row>
    <row r="18" spans="1:4">
      <c r="A18" t="s">
        <v>13</v>
      </c>
      <c r="B18" s="2">
        <v>0.05</v>
      </c>
      <c r="C18" s="2"/>
    </row>
    <row r="20" spans="1:4" ht="17.25" thickBot="1">
      <c r="A20" s="3" t="s">
        <v>18</v>
      </c>
      <c r="B20" s="3"/>
      <c r="C20" s="6"/>
    </row>
    <row r="21" spans="1:4" ht="17.25" thickTop="1">
      <c r="A21" t="s">
        <v>14</v>
      </c>
      <c r="B21">
        <v>1500</v>
      </c>
    </row>
    <row r="22" spans="1:4">
      <c r="A22" t="s">
        <v>12</v>
      </c>
      <c r="B22">
        <v>1000</v>
      </c>
    </row>
    <row r="23" spans="1:4">
      <c r="A23" t="s">
        <v>13</v>
      </c>
      <c r="B23">
        <v>500</v>
      </c>
    </row>
    <row r="25" spans="1:4" ht="17.25" thickBot="1">
      <c r="A25" s="3" t="s">
        <v>25</v>
      </c>
      <c r="B25" s="3"/>
      <c r="C25" s="6"/>
    </row>
    <row r="26" spans="1:4" ht="17.25" thickTop="1">
      <c r="A26" s="4">
        <v>0</v>
      </c>
      <c r="B26">
        <v>1000</v>
      </c>
      <c r="D26">
        <v>50</v>
      </c>
    </row>
    <row r="27" spans="1:4">
      <c r="A27" s="4">
        <v>1001</v>
      </c>
      <c r="B27">
        <v>3000</v>
      </c>
      <c r="D27">
        <v>100</v>
      </c>
    </row>
    <row r="28" spans="1:4">
      <c r="A28" s="4">
        <v>3001</v>
      </c>
      <c r="B28">
        <v>5000</v>
      </c>
      <c r="D28">
        <v>250</v>
      </c>
    </row>
    <row r="29" spans="1:4">
      <c r="A29" s="4">
        <v>5001</v>
      </c>
      <c r="B29">
        <v>50000</v>
      </c>
      <c r="D29">
        <v>300</v>
      </c>
    </row>
    <row r="31" spans="1:4" ht="17.25" thickBot="1">
      <c r="A31" s="3" t="s">
        <v>26</v>
      </c>
      <c r="B31" s="3"/>
      <c r="C31" s="6"/>
    </row>
    <row r="32" spans="1:4" ht="17.25" thickTop="1">
      <c r="A32" s="4" t="s">
        <v>27</v>
      </c>
      <c r="B32">
        <v>0</v>
      </c>
    </row>
    <row r="33" spans="1:2">
      <c r="A33" s="4" t="s">
        <v>28</v>
      </c>
      <c r="B33">
        <v>750</v>
      </c>
    </row>
    <row r="34" spans="1:2">
      <c r="A34" s="4" t="s">
        <v>29</v>
      </c>
      <c r="B34">
        <v>1500</v>
      </c>
    </row>
    <row r="35" spans="1:2">
      <c r="A35" s="4"/>
    </row>
  </sheetData>
  <sortState ref="A3:L12">
    <sortCondition ref="B3:B12"/>
  </sortState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B4:C24"/>
  <sheetViews>
    <sheetView topLeftCell="A4" workbookViewId="0">
      <selection activeCell="F16" sqref="F16"/>
    </sheetView>
  </sheetViews>
  <sheetFormatPr defaultRowHeight="16.5"/>
  <cols>
    <col min="2" max="2" width="13.375" customWidth="1"/>
    <col min="3" max="3" width="18.375" bestFit="1" customWidth="1"/>
    <col min="4" max="4" width="6.875" customWidth="1"/>
    <col min="5" max="5" width="7.875" customWidth="1"/>
    <col min="6" max="6" width="4.875" customWidth="1"/>
    <col min="7" max="8" width="6.875" customWidth="1"/>
    <col min="9" max="9" width="5.875" customWidth="1"/>
    <col min="10" max="10" width="4.875" customWidth="1"/>
    <col min="11" max="11" width="5.875" customWidth="1"/>
    <col min="12" max="12" width="11.5" bestFit="1" customWidth="1"/>
  </cols>
  <sheetData>
    <row r="4" spans="2:3">
      <c r="B4" s="7" t="s">
        <v>37</v>
      </c>
      <c r="C4" t="s">
        <v>39</v>
      </c>
    </row>
    <row r="5" spans="2:3">
      <c r="B5" s="4" t="s">
        <v>36</v>
      </c>
      <c r="C5" s="9">
        <v>29272.06</v>
      </c>
    </row>
    <row r="6" spans="2:3">
      <c r="B6" s="8" t="s">
        <v>13</v>
      </c>
      <c r="C6" s="9">
        <v>9359.0600000000013</v>
      </c>
    </row>
    <row r="7" spans="2:3">
      <c r="B7" s="8" t="s">
        <v>14</v>
      </c>
      <c r="C7" s="9">
        <v>8945</v>
      </c>
    </row>
    <row r="8" spans="2:3">
      <c r="B8" s="8" t="s">
        <v>12</v>
      </c>
      <c r="C8" s="9">
        <v>10968</v>
      </c>
    </row>
    <row r="9" spans="2:3">
      <c r="B9" s="4" t="s">
        <v>35</v>
      </c>
      <c r="C9" s="9">
        <v>31394.5</v>
      </c>
    </row>
    <row r="10" spans="2:3">
      <c r="B10" s="8" t="s">
        <v>13</v>
      </c>
      <c r="C10" s="9">
        <v>4259.5</v>
      </c>
    </row>
    <row r="11" spans="2:3">
      <c r="B11" s="8" t="s">
        <v>14</v>
      </c>
      <c r="C11" s="9">
        <v>10120</v>
      </c>
    </row>
    <row r="12" spans="2:3">
      <c r="B12" s="8" t="s">
        <v>12</v>
      </c>
      <c r="C12" s="9">
        <v>17015</v>
      </c>
    </row>
    <row r="13" spans="2:3">
      <c r="B13" s="4" t="s">
        <v>38</v>
      </c>
      <c r="C13" s="9">
        <v>60666.559999999998</v>
      </c>
    </row>
    <row r="15" spans="2:3">
      <c r="B15" s="7" t="s">
        <v>37</v>
      </c>
      <c r="C15" t="s">
        <v>40</v>
      </c>
    </row>
    <row r="16" spans="2:3">
      <c r="B16" s="4" t="s">
        <v>36</v>
      </c>
      <c r="C16" s="9">
        <v>5</v>
      </c>
    </row>
    <row r="17" spans="2:3">
      <c r="B17" s="8" t="s">
        <v>13</v>
      </c>
      <c r="C17" s="9">
        <v>2</v>
      </c>
    </row>
    <row r="18" spans="2:3">
      <c r="B18" s="8" t="s">
        <v>14</v>
      </c>
      <c r="C18" s="9">
        <v>1</v>
      </c>
    </row>
    <row r="19" spans="2:3">
      <c r="B19" s="8" t="s">
        <v>12</v>
      </c>
      <c r="C19" s="9">
        <v>2</v>
      </c>
    </row>
    <row r="20" spans="2:3">
      <c r="B20" s="4" t="s">
        <v>35</v>
      </c>
      <c r="C20" s="9">
        <v>5</v>
      </c>
    </row>
    <row r="21" spans="2:3">
      <c r="B21" s="8" t="s">
        <v>13</v>
      </c>
      <c r="C21" s="9">
        <v>1</v>
      </c>
    </row>
    <row r="22" spans="2:3">
      <c r="B22" s="8" t="s">
        <v>14</v>
      </c>
      <c r="C22" s="9">
        <v>1</v>
      </c>
    </row>
    <row r="23" spans="2:3">
      <c r="B23" s="8" t="s">
        <v>12</v>
      </c>
      <c r="C23" s="9">
        <v>3</v>
      </c>
    </row>
    <row r="24" spans="2:3">
      <c r="B24" s="4" t="s">
        <v>38</v>
      </c>
      <c r="C24" s="9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Copal</dc:creator>
  <cp:lastModifiedBy>Copal</cp:lastModifiedBy>
  <dcterms:created xsi:type="dcterms:W3CDTF">2013-06-21T04:05:42Z</dcterms:created>
  <dcterms:modified xsi:type="dcterms:W3CDTF">2013-06-21T10:18:21Z</dcterms:modified>
</cp:coreProperties>
</file>