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240" yWindow="105" windowWidth="14805" windowHeight="8010" tabRatio="783" activeTab="2"/>
  </bookViews>
  <sheets>
    <sheet name="Welcome" sheetId="6" r:id="rId1"/>
    <sheet name="Details &amp; Report" sheetId="7" r:id="rId2"/>
    <sheet name="Allocation" sheetId="1" r:id="rId3"/>
    <sheet name="Time Table" sheetId="5" r:id="rId4"/>
  </sheets>
  <definedNames>
    <definedName name="_xlnm._FilterDatabase" localSheetId="2" hidden="1">Allocation!$B$6:$I$33</definedName>
    <definedName name="_xlnm._FilterDatabase" localSheetId="3" hidden="1">'Time Table'!$B$4:$I$15</definedName>
    <definedName name="Audit">Allocation!$R$6:$U$35</definedName>
    <definedName name="_xlnm.Print_Area" localSheetId="2">Allocation!$B$1:$Y$35</definedName>
    <definedName name="_xlnm.Print_Area" localSheetId="3">'Time Table'!$B$2:$I$18</definedName>
  </definedNames>
  <calcPr calcId="145621"/>
</workbook>
</file>

<file path=xl/calcChain.xml><?xml version="1.0" encoding="utf-8"?>
<calcChain xmlns="http://schemas.openxmlformats.org/spreadsheetml/2006/main">
  <c r="K3" i="1" l="1"/>
  <c r="B3" i="7"/>
  <c r="D40" i="1"/>
  <c r="C12" i="7" s="1"/>
  <c r="E38" i="1"/>
  <c r="D5" i="7" s="1"/>
  <c r="D38" i="1"/>
  <c r="C5" i="7" s="1"/>
  <c r="E40" i="1"/>
  <c r="D12" i="7" s="1"/>
  <c r="B13" i="7" l="1"/>
  <c r="B6" i="7"/>
  <c r="N2" i="1"/>
  <c r="N4" i="1"/>
  <c r="W4" i="1"/>
  <c r="N5" i="1"/>
  <c r="W5" i="1"/>
  <c r="W3" i="1"/>
  <c r="L35" i="1"/>
  <c r="M35" i="1"/>
  <c r="P35" i="1"/>
  <c r="Q35" i="1"/>
  <c r="X35" i="1"/>
  <c r="Y35" i="1"/>
  <c r="B14" i="7"/>
  <c r="B8" i="7"/>
  <c r="B7" i="7"/>
  <c r="B10" i="7"/>
  <c r="M1" i="1"/>
  <c r="Y1" i="1" s="1"/>
  <c r="B2" i="5"/>
  <c r="L3" i="1"/>
  <c r="X3" i="1" s="1"/>
  <c r="B15" i="7"/>
  <c r="B9" i="7"/>
  <c r="B1" i="1"/>
  <c r="N1" i="1" s="1"/>
  <c r="B18" i="5"/>
  <c r="C15" i="5"/>
  <c r="D14" i="7"/>
  <c r="C14" i="7"/>
  <c r="D8" i="7"/>
  <c r="C8" i="7"/>
  <c r="D7" i="7"/>
  <c r="C7" i="7"/>
  <c r="D4" i="1"/>
  <c r="P4" i="1" s="1"/>
  <c r="I35" i="1"/>
  <c r="D6" i="7"/>
  <c r="E35" i="1"/>
  <c r="U35" i="1"/>
  <c r="D13" i="7" s="1"/>
  <c r="H35" i="1"/>
  <c r="C6" i="7"/>
  <c r="T35" i="1"/>
  <c r="C13" i="7" s="1"/>
  <c r="D35" i="1"/>
  <c r="M5" i="1" s="1"/>
  <c r="Y5" i="1" s="1"/>
  <c r="D9" i="7"/>
  <c r="C14" i="5"/>
  <c r="C13" i="5"/>
  <c r="C12" i="5"/>
  <c r="C11" i="5"/>
  <c r="C10" i="5"/>
  <c r="C9" i="5"/>
  <c r="C8" i="5"/>
  <c r="C7" i="5"/>
  <c r="C6" i="5"/>
  <c r="D5" i="1" a="1"/>
  <c r="D15" i="7" l="1"/>
  <c r="D16" i="7" s="1"/>
  <c r="D5" i="1"/>
  <c r="P5" i="1" s="1"/>
  <c r="M4" i="1" l="1"/>
  <c r="Y4" i="1" s="1"/>
</calcChain>
</file>

<file path=xl/comments1.xml><?xml version="1.0" encoding="utf-8"?>
<comments xmlns="http://schemas.openxmlformats.org/spreadsheetml/2006/main">
  <authors>
    <author>Author</author>
  </authors>
  <commentList>
    <comment ref="M4" authorId="0">
      <text>
        <r>
          <rPr>
            <b/>
            <sz val="9"/>
            <color indexed="10"/>
            <rFont val="Tahoma"/>
            <family val="2"/>
          </rPr>
          <t xml:space="preserve">Shailesh: </t>
        </r>
        <r>
          <rPr>
            <sz val="9"/>
            <color indexed="10"/>
            <rFont val="Tahoma"/>
            <family val="2"/>
          </rPr>
          <t>Prepare Time Table first for Knowing extact Available Hrs between Current and Target Date. Have a nice day.</t>
        </r>
      </text>
    </comment>
    <comment ref="Y4" authorId="0">
      <text>
        <r>
          <rPr>
            <b/>
            <sz val="9"/>
            <color indexed="10"/>
            <rFont val="Tahoma"/>
            <family val="2"/>
          </rPr>
          <t xml:space="preserve">Shailesh: </t>
        </r>
        <r>
          <rPr>
            <sz val="9"/>
            <color indexed="10"/>
            <rFont val="Tahoma"/>
            <family val="2"/>
          </rPr>
          <t>Prepare Time Table first for Knowing extact Available Hrs between Current and Target Date. Have a nice day.</t>
        </r>
      </text>
    </comment>
  </commentList>
</comments>
</file>

<file path=xl/sharedStrings.xml><?xml version="1.0" encoding="utf-8"?>
<sst xmlns="http://schemas.openxmlformats.org/spreadsheetml/2006/main" count="440" uniqueCount="182">
  <si>
    <t>Audit</t>
  </si>
  <si>
    <t>IT &amp; SM</t>
  </si>
  <si>
    <t>Duration (Hrs.)</t>
  </si>
  <si>
    <t>Departmental Account</t>
  </si>
  <si>
    <t>Internal Reconstruction</t>
  </si>
  <si>
    <t>Liquidation</t>
  </si>
  <si>
    <t>Branch Account</t>
  </si>
  <si>
    <t>Single Entry</t>
  </si>
  <si>
    <t>Banking Company</t>
  </si>
  <si>
    <t>Electricity Company</t>
  </si>
  <si>
    <t>Pre Incorporation Profit</t>
  </si>
  <si>
    <t>Vol. I</t>
  </si>
  <si>
    <t>Under Writing of Share and Deb.</t>
  </si>
  <si>
    <t>Company Final Account</t>
  </si>
  <si>
    <t>Buy Back of Share</t>
  </si>
  <si>
    <t>Investment Account</t>
  </si>
  <si>
    <t>Avg. Due Date</t>
  </si>
  <si>
    <t>Account Current</t>
  </si>
  <si>
    <t>Insurance Claim</t>
  </si>
  <si>
    <t>Non-Trading Org.</t>
  </si>
  <si>
    <t>Bonus Share</t>
  </si>
  <si>
    <t>Red. Of Debenture</t>
  </si>
  <si>
    <t>Hire Purchase System</t>
  </si>
  <si>
    <t>Cash Flow Statement</t>
  </si>
  <si>
    <t>Vol.</t>
  </si>
  <si>
    <t>Busi Law</t>
  </si>
  <si>
    <t>Indian Contract Act</t>
  </si>
  <si>
    <t>Payment of Bonus Act</t>
  </si>
  <si>
    <t>EPF &amp; Misc. Provision Act</t>
  </si>
  <si>
    <t>Payment of Gratuity Act</t>
  </si>
  <si>
    <t>Comp. Law</t>
  </si>
  <si>
    <t>Nature of Company</t>
  </si>
  <si>
    <t>Kinds of Company</t>
  </si>
  <si>
    <t>Incorporation company</t>
  </si>
  <si>
    <t>Prospectus</t>
  </si>
  <si>
    <t>Share &amp; Share Capital</t>
  </si>
  <si>
    <t>Transfer and Transmission of Share</t>
  </si>
  <si>
    <t>Membership in a Company</t>
  </si>
  <si>
    <t>Borrowing Power</t>
  </si>
  <si>
    <t>Charges</t>
  </si>
  <si>
    <t>Debenture</t>
  </si>
  <si>
    <t>Public Deposit</t>
  </si>
  <si>
    <t>General Meeting</t>
  </si>
  <si>
    <t>Divisible Profit &amp; Dividend</t>
  </si>
  <si>
    <t>Company Law in Computer Environment</t>
  </si>
  <si>
    <t>Corporate Communication Aspects</t>
  </si>
  <si>
    <t>Busi. Comm.</t>
  </si>
  <si>
    <t>Essentials of Communication</t>
  </si>
  <si>
    <t>Ethics</t>
  </si>
  <si>
    <t>Principle of Business Ethics</t>
  </si>
  <si>
    <t>Basic Concept in Auditing</t>
  </si>
  <si>
    <t>Preparation for an Audit</t>
  </si>
  <si>
    <t>EDP Audit</t>
  </si>
  <si>
    <t>Vouching</t>
  </si>
  <si>
    <t>Verification</t>
  </si>
  <si>
    <t>Accounting Concept</t>
  </si>
  <si>
    <t>Company Audit I</t>
  </si>
  <si>
    <t>Company Audit II</t>
  </si>
  <si>
    <t>Audit Report</t>
  </si>
  <si>
    <t>Special Audit</t>
  </si>
  <si>
    <t>Audit of Govt. Entities</t>
  </si>
  <si>
    <t>Introduction to Auditing</t>
  </si>
  <si>
    <t>Negotiable Instrument Act</t>
  </si>
  <si>
    <t>Internal Control</t>
  </si>
  <si>
    <t>Memorandum and Article</t>
  </si>
  <si>
    <t>Allotment of Share</t>
  </si>
  <si>
    <t>Miscellaneous</t>
  </si>
  <si>
    <t>Partnership</t>
  </si>
  <si>
    <t>Group I</t>
  </si>
  <si>
    <t>Total Duration Required for Completion (Hrs.)</t>
  </si>
  <si>
    <t>Not Completed</t>
  </si>
  <si>
    <t>Total Days Remaining</t>
  </si>
  <si>
    <t>Total Hrs. Available</t>
  </si>
  <si>
    <t>Group II</t>
  </si>
  <si>
    <t>Costing</t>
  </si>
  <si>
    <t>Material</t>
  </si>
  <si>
    <t>Labour</t>
  </si>
  <si>
    <t>Overhead</t>
  </si>
  <si>
    <t>Cost Sheet</t>
  </si>
  <si>
    <t>Cost Book Keeping</t>
  </si>
  <si>
    <t>Process Costing</t>
  </si>
  <si>
    <t>Operating Costing</t>
  </si>
  <si>
    <t>Job &amp; Batch Costing</t>
  </si>
  <si>
    <t>Contract Costing</t>
  </si>
  <si>
    <t>Budgetary Control</t>
  </si>
  <si>
    <t>Standard Costing</t>
  </si>
  <si>
    <t>Marginal Costing</t>
  </si>
  <si>
    <t>FM</t>
  </si>
  <si>
    <t>Cost of Capital</t>
  </si>
  <si>
    <t>Capital Structure</t>
  </si>
  <si>
    <t>Capital Budgeting</t>
  </si>
  <si>
    <t>Working Capital Management</t>
  </si>
  <si>
    <t>Fund Flow Statement</t>
  </si>
  <si>
    <t xml:space="preserve">Source of Finance </t>
  </si>
  <si>
    <t>Time Value of Money</t>
  </si>
  <si>
    <t>Tax</t>
  </si>
  <si>
    <t>Residential Status</t>
  </si>
  <si>
    <t>Basis of Charge</t>
  </si>
  <si>
    <t>Salary</t>
  </si>
  <si>
    <t>House Property</t>
  </si>
  <si>
    <t>PGBP</t>
  </si>
  <si>
    <t>Other Sources</t>
  </si>
  <si>
    <t>Clubbing</t>
  </si>
  <si>
    <t>Sett off and carry forward</t>
  </si>
  <si>
    <t>Deduction</t>
  </si>
  <si>
    <t>Computation of Total Income</t>
  </si>
  <si>
    <t>Assessment Procedure</t>
  </si>
  <si>
    <t>Advance Tax</t>
  </si>
  <si>
    <t>TDS</t>
  </si>
  <si>
    <t>Service Tax</t>
  </si>
  <si>
    <t>VAT</t>
  </si>
  <si>
    <t>IT</t>
  </si>
  <si>
    <t>SM</t>
  </si>
  <si>
    <t>Introduction to Computer</t>
  </si>
  <si>
    <t>Input and Output Devises</t>
  </si>
  <si>
    <t>Software</t>
  </si>
  <si>
    <t>Computer Network &amp; Security</t>
  </si>
  <si>
    <t>Database &amp; Mgmt Service</t>
  </si>
  <si>
    <t>Flow Chart</t>
  </si>
  <si>
    <t>Strategic Analysis</t>
  </si>
  <si>
    <t>Testing General and Automated Control</t>
  </si>
  <si>
    <t>Formulation of Function Strategy</t>
  </si>
  <si>
    <t>Strategic Implementation and Control</t>
  </si>
  <si>
    <t>Financial Statement and Analysis</t>
  </si>
  <si>
    <t>Reconciliation</t>
  </si>
  <si>
    <t>Capital gain</t>
  </si>
  <si>
    <t>Decision Table</t>
  </si>
  <si>
    <t>Business Environment</t>
  </si>
  <si>
    <t>Business Policies and Strategic Mgmt</t>
  </si>
  <si>
    <t>Agriculture Income</t>
  </si>
  <si>
    <t>Reaching Strategic Edge</t>
  </si>
  <si>
    <t>Leverages</t>
  </si>
  <si>
    <t>Charitable Trust</t>
  </si>
  <si>
    <t>Total Hrs. Required</t>
  </si>
  <si>
    <t>Timing</t>
  </si>
  <si>
    <t>Particular</t>
  </si>
  <si>
    <t>To</t>
  </si>
  <si>
    <t>Study Time</t>
  </si>
  <si>
    <t>Break fast</t>
  </si>
  <si>
    <t>Resting Time</t>
  </si>
  <si>
    <t>M/W/F</t>
  </si>
  <si>
    <t>T/T/S</t>
  </si>
  <si>
    <t>Sunday</t>
  </si>
  <si>
    <t>Account</t>
  </si>
  <si>
    <t>Law</t>
  </si>
  <si>
    <t>Wake Up Time</t>
  </si>
  <si>
    <t>Half Day for Revision and Half Day Holiday</t>
  </si>
  <si>
    <t>Total No. of Sunday Remaining</t>
  </si>
  <si>
    <t>Cost</t>
  </si>
  <si>
    <t>Study Hrs.</t>
  </si>
  <si>
    <t>Total Study Hrs.</t>
  </si>
  <si>
    <t>Hrs. Required for Not Completed Chapters</t>
  </si>
  <si>
    <t>Progress Report</t>
  </si>
  <si>
    <t>Planning Chart for the Period from</t>
  </si>
  <si>
    <t>Percent Completed</t>
  </si>
  <si>
    <t>Subject / Paper</t>
  </si>
  <si>
    <t>Revision Time</t>
  </si>
  <si>
    <t>Bath and Praying Time</t>
  </si>
  <si>
    <t>Chap.</t>
  </si>
  <si>
    <t>Total Hrs. Required for Completion of Group</t>
  </si>
  <si>
    <t>Self-balancing Ledgers</t>
  </si>
  <si>
    <t>Accounting Standards</t>
  </si>
  <si>
    <t>Dinner Time</t>
  </si>
  <si>
    <t>Insurance Company</t>
  </si>
  <si>
    <t>Amalgamation</t>
  </si>
  <si>
    <t>Legal Deeds and Documents</t>
  </si>
  <si>
    <t>AS</t>
  </si>
  <si>
    <t>Completed /
Not Completed</t>
  </si>
  <si>
    <t>Grp. I</t>
  </si>
  <si>
    <t>Grp. II</t>
  </si>
  <si>
    <t>Accounting</t>
  </si>
  <si>
    <t>Advanced Accounting</t>
  </si>
  <si>
    <t>ST</t>
  </si>
  <si>
    <t>2. Law &amp; Ethics and Communication</t>
  </si>
  <si>
    <t>3. Costing / FM</t>
  </si>
  <si>
    <t>4. Income Tax</t>
  </si>
  <si>
    <t>6. Audit</t>
  </si>
  <si>
    <t>7. IT &amp; SM</t>
  </si>
  <si>
    <t>1/5. Accountancy</t>
  </si>
  <si>
    <t>Akash</t>
  </si>
  <si>
    <t>Integrated Professional Competence Examination Nov 2012</t>
  </si>
  <si>
    <r>
      <rPr>
        <b/>
        <sz val="13"/>
        <color indexed="10"/>
        <rFont val="Calibri"/>
        <family val="2"/>
      </rPr>
      <t>Read it first Before Start:</t>
    </r>
    <r>
      <rPr>
        <sz val="13"/>
        <color indexed="56"/>
        <rFont val="Calibri"/>
        <family val="2"/>
      </rPr>
      <t xml:space="preserve">
1. First go to Time Table Sheet &amp; Plan Your Time Table accordingly. It is compulsory. Because on the basis of that sheet Total effective available hrs. for your study is calculated.
</t>
    </r>
    <r>
      <rPr>
        <sz val="13"/>
        <color indexed="60"/>
        <rFont val="Calibri"/>
        <family val="2"/>
      </rPr>
      <t>2.Total Available Hrs. does not include "SUNDAY". The Day of Sunday is fixed for complete rest. But if you need you can use it accordingly. If you use it. That will be surplus hrs. for your study.</t>
    </r>
    <r>
      <rPr>
        <sz val="13"/>
        <color indexed="56"/>
        <rFont val="Calibri"/>
        <family val="2"/>
      </rPr>
      <t xml:space="preserve">
3. Write your estimated duration required to complete each chapter of each paper in given sheet.
</t>
    </r>
    <r>
      <rPr>
        <sz val="13"/>
        <color indexed="60"/>
        <rFont val="Calibri"/>
        <family val="2"/>
      </rPr>
      <t>4. Print Your Chart &amp; Time Table. Mark with pen on printed chart whenever you complete chapter.</t>
    </r>
    <r>
      <rPr>
        <sz val="13"/>
        <color indexed="56"/>
        <rFont val="Calibri"/>
        <family val="2"/>
      </rPr>
      <t xml:space="preserve">
5. Update your completed chapters in Chart. and You can see your progress report. here.
                                                                          </t>
    </r>
    <r>
      <rPr>
        <sz val="13"/>
        <color indexed="60"/>
        <rFont val="Calibri"/>
        <family val="2"/>
      </rPr>
      <t xml:space="preserve"> ......................................................All the best for Your Exam
                                                                                                                                                                  Akash</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</si>
</sst>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F800]ddd\,\ mmm\ dd\,\ yy"/>
    <numFmt numFmtId="166" formatCode="ddd\,\ mmm\ dd\,\ yy"/>
  </numFmts>
  <fonts count="60" x14ac:knownFonts="1">
    <font>
      <sz val="11"/>
      <color theme="1"/>
      <name val="Calibri"/>
      <family val="2"/>
      <scheme val="minor"/>
    </font>
    <font>
      <sz val="9"/>
      <color indexed="10"/>
      <name val="Tahoma"/>
      <family val="2"/>
    </font>
    <font>
      <b/>
      <sz val="9"/>
      <color indexed="10"/>
      <name val="Tahoma"/>
      <family val="2"/>
    </font>
    <font>
      <sz val="13"/>
      <color indexed="56"/>
      <name val="Calibri"/>
      <family val="2"/>
    </font>
    <font>
      <b/>
      <sz val="13"/>
      <color indexed="10"/>
      <name val="Calibri"/>
      <family val="2"/>
    </font>
    <font>
      <sz val="13"/>
      <color indexed="60"/>
      <name val="Calibri"/>
      <family val="2"/>
    </font>
    <font>
      <sz val="10"/>
      <color theme="1"/>
      <name val="Calibri"/>
      <family val="2"/>
      <scheme val="minor"/>
    </font>
    <font>
      <sz val="10"/>
      <color theme="1"/>
      <name val="Arial"/>
      <family val="2"/>
    </font>
    <font>
      <sz val="11"/>
      <color rgb="FFFF0000"/>
      <name val="Calibri"/>
      <family val="2"/>
      <scheme val="minor"/>
    </font>
    <font>
      <sz val="11"/>
      <color theme="3" tint="-0.249977111117893"/>
      <name val="Calibri"/>
      <family val="2"/>
      <scheme val="minor"/>
    </font>
    <font>
      <sz val="11"/>
      <color theme="7" tint="-0.499984740745262"/>
      <name val="Calibri"/>
      <family val="2"/>
      <scheme val="minor"/>
    </font>
    <font>
      <sz val="12"/>
      <color rgb="FFC00000"/>
      <name val="Calibri"/>
      <family val="2"/>
      <scheme val="minor"/>
    </font>
    <font>
      <b/>
      <sz val="12"/>
      <color theme="7" tint="-0.499984740745262"/>
      <name val="Calibri"/>
      <family val="2"/>
      <scheme val="minor"/>
    </font>
    <font>
      <sz val="16"/>
      <color rgb="FFC00000"/>
      <name val="Calibri"/>
      <family val="2"/>
      <scheme val="minor"/>
    </font>
    <font>
      <sz val="16"/>
      <color rgb="FFFF0000"/>
      <name val="Calibri"/>
      <family val="2"/>
      <scheme val="minor"/>
    </font>
    <font>
      <sz val="11"/>
      <color theme="5" tint="-0.249977111117893"/>
      <name val="Calibri"/>
      <family val="2"/>
      <scheme val="minor"/>
    </font>
    <font>
      <sz val="12"/>
      <color theme="5" tint="-0.499984740745262"/>
      <name val="Calibri"/>
      <family val="2"/>
      <scheme val="minor"/>
    </font>
    <font>
      <sz val="11"/>
      <color theme="6" tint="-0.499984740745262"/>
      <name val="Calibri"/>
      <family val="2"/>
      <scheme val="minor"/>
    </font>
    <font>
      <sz val="11"/>
      <color theme="9" tint="-0.499984740745262"/>
      <name val="Calibri"/>
      <family val="2"/>
      <scheme val="minor"/>
    </font>
    <font>
      <sz val="11"/>
      <color theme="3"/>
      <name val="Calibri"/>
      <family val="2"/>
      <scheme val="minor"/>
    </font>
    <font>
      <sz val="11"/>
      <color theme="9" tint="-0.249977111117893"/>
      <name val="Calibri"/>
      <family val="2"/>
      <scheme val="minor"/>
    </font>
    <font>
      <sz val="12"/>
      <color theme="4" tint="-0.249977111117893"/>
      <name val="Calibri"/>
      <family val="2"/>
      <scheme val="minor"/>
    </font>
    <font>
      <sz val="11"/>
      <color theme="4" tint="-0.249977111117893"/>
      <name val="Calibri"/>
      <family val="2"/>
      <scheme val="minor"/>
    </font>
    <font>
      <sz val="11"/>
      <color theme="1" tint="4.9989318521683403E-2"/>
      <name val="Calibri"/>
      <family val="2"/>
      <scheme val="minor"/>
    </font>
    <font>
      <sz val="11"/>
      <color rgb="FF00B050"/>
      <name val="Calibri"/>
      <family val="2"/>
      <scheme val="minor"/>
    </font>
    <font>
      <b/>
      <sz val="13"/>
      <color theme="7" tint="-0.499984740745262"/>
      <name val="Calibri"/>
      <family val="2"/>
      <scheme val="minor"/>
    </font>
    <font>
      <sz val="12"/>
      <color theme="9" tint="-0.249977111117893"/>
      <name val="Calibri"/>
      <family val="2"/>
      <scheme val="minor"/>
    </font>
    <font>
      <sz val="12"/>
      <color theme="3"/>
      <name val="Calibri"/>
      <family val="2"/>
      <scheme val="minor"/>
    </font>
    <font>
      <b/>
      <sz val="12"/>
      <color theme="3" tint="-0.499984740745262"/>
      <name val="Calibri"/>
      <family val="2"/>
      <scheme val="minor"/>
    </font>
    <font>
      <sz val="12"/>
      <color theme="9" tint="-0.499984740745262"/>
      <name val="Calibri"/>
      <family val="2"/>
      <scheme val="minor"/>
    </font>
    <font>
      <sz val="12"/>
      <color theme="1" tint="4.9989318521683403E-2"/>
      <name val="Calibri"/>
      <family val="2"/>
      <scheme val="minor"/>
    </font>
    <font>
      <b/>
      <sz val="11"/>
      <color theme="1"/>
      <name val="Calibri"/>
      <family val="2"/>
      <scheme val="minor"/>
    </font>
    <font>
      <b/>
      <sz val="11"/>
      <color rgb="FFC00000"/>
      <name val="Calibri"/>
      <family val="2"/>
      <scheme val="minor"/>
    </font>
    <font>
      <sz val="11"/>
      <color theme="4" tint="-0.499984740745262"/>
      <name val="Calibri"/>
      <family val="2"/>
      <scheme val="minor"/>
    </font>
    <font>
      <b/>
      <sz val="14"/>
      <color rgb="FFC00000"/>
      <name val="Calibri"/>
      <family val="2"/>
      <scheme val="minor"/>
    </font>
    <font>
      <sz val="16"/>
      <color theme="9" tint="-0.249977111117893"/>
      <name val="Calibri"/>
      <family val="2"/>
      <scheme val="minor"/>
    </font>
    <font>
      <b/>
      <sz val="14"/>
      <color theme="1"/>
      <name val="Calibri"/>
      <family val="2"/>
      <scheme val="minor"/>
    </font>
    <font>
      <b/>
      <sz val="12"/>
      <color theme="9" tint="-0.499984740745262"/>
      <name val="Calibri"/>
      <family val="2"/>
      <scheme val="minor"/>
    </font>
    <font>
      <sz val="11"/>
      <name val="Calibri"/>
      <family val="2"/>
      <scheme val="minor"/>
    </font>
    <font>
      <b/>
      <sz val="16"/>
      <color theme="4" tint="0.59999389629810485"/>
      <name val="Copperplate Gothic Light"/>
      <family val="2"/>
    </font>
    <font>
      <sz val="16"/>
      <name val="Calibri"/>
      <family val="2"/>
      <scheme val="minor"/>
    </font>
    <font>
      <sz val="20"/>
      <color theme="9" tint="0.79998168889431442"/>
      <name val="Calisto MT"/>
      <family val="1"/>
    </font>
    <font>
      <sz val="11"/>
      <color theme="9" tint="0.79998168889431442"/>
      <name val="Calibri"/>
      <family val="2"/>
      <scheme val="minor"/>
    </font>
    <font>
      <b/>
      <sz val="16"/>
      <color theme="9" tint="0.79998168889431442"/>
      <name val="Calibri"/>
      <family val="2"/>
      <scheme val="minor"/>
    </font>
    <font>
      <b/>
      <i/>
      <sz val="12"/>
      <color rgb="FF002060"/>
      <name val="Calibri"/>
      <family val="2"/>
      <scheme val="minor"/>
    </font>
    <font>
      <sz val="12"/>
      <color rgb="FFC00000"/>
      <name val="Copperplate Gothic Bold"/>
      <family val="2"/>
    </font>
    <font>
      <b/>
      <sz val="14"/>
      <color rgb="FF92D050"/>
      <name val="Copperplate Gothic Bold"/>
      <family val="2"/>
    </font>
    <font>
      <sz val="13"/>
      <color theme="3" tint="-0.499984740745262"/>
      <name val="Calibri"/>
      <family val="2"/>
      <scheme val="minor"/>
    </font>
    <font>
      <b/>
      <sz val="14"/>
      <color theme="9" tint="0.79998168889431442"/>
      <name val="Calibri"/>
      <family val="2"/>
      <scheme val="minor"/>
    </font>
    <font>
      <sz val="20"/>
      <color theme="0"/>
      <name val="Algerian"/>
      <family val="5"/>
    </font>
    <font>
      <sz val="18"/>
      <color theme="1"/>
      <name val="Calibri"/>
      <family val="2"/>
      <scheme val="minor"/>
    </font>
    <font>
      <b/>
      <sz val="11"/>
      <color theme="0"/>
      <name val="Calibri"/>
      <family val="2"/>
      <scheme val="minor"/>
    </font>
    <font>
      <b/>
      <sz val="16"/>
      <color theme="9" tint="-0.249977111117893"/>
      <name val="Calibri"/>
      <family val="2"/>
      <scheme val="minor"/>
    </font>
    <font>
      <sz val="12"/>
      <color theme="3" tint="-0.249977111117893"/>
      <name val="Calibri"/>
      <family val="2"/>
      <scheme val="minor"/>
    </font>
    <font>
      <b/>
      <sz val="16"/>
      <color theme="9" tint="-0.499984740745262"/>
      <name val="Calibri"/>
      <family val="2"/>
      <scheme val="minor"/>
    </font>
    <font>
      <b/>
      <sz val="18"/>
      <color theme="9" tint="-0.249977111117893"/>
      <name val="Copperplate Gothic Light"/>
      <family val="2"/>
    </font>
    <font>
      <sz val="11"/>
      <color theme="0"/>
      <name val="Calibri"/>
      <family val="2"/>
      <scheme val="minor"/>
    </font>
    <font>
      <sz val="14"/>
      <color theme="0"/>
      <name val="Copperplate Gothic Bold"/>
      <family val="2"/>
    </font>
    <font>
      <sz val="11"/>
      <color theme="0" tint="-0.14999847407452621"/>
      <name val="Calibri"/>
      <family val="2"/>
      <scheme val="minor"/>
    </font>
    <font>
      <sz val="13"/>
      <color theme="3" tint="-0.499984740745262"/>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them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002060"/>
        <bgColor indexed="64"/>
      </patternFill>
    </fill>
    <fill>
      <patternFill patternType="solid">
        <fgColor rgb="FFFFFF00"/>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rgb="FF00B050"/>
        <bgColor indexed="64"/>
      </patternFill>
    </fill>
  </fills>
  <borders count="59">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double">
        <color indexed="64"/>
      </left>
      <right/>
      <top/>
      <bottom/>
      <diagonal/>
    </border>
    <border>
      <left/>
      <right style="double">
        <color indexed="64"/>
      </right>
      <top/>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double">
        <color indexed="64"/>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ck">
        <color indexed="64"/>
      </left>
      <right/>
      <top style="thin">
        <color indexed="64"/>
      </top>
      <bottom style="medium">
        <color indexed="64"/>
      </bottom>
      <diagonal/>
    </border>
    <border>
      <left style="thick">
        <color indexed="64"/>
      </left>
      <right/>
      <top style="medium">
        <color indexed="64"/>
      </top>
      <bottom style="hair">
        <color indexed="64"/>
      </bottom>
      <diagonal/>
    </border>
    <border>
      <left style="thick">
        <color indexed="64"/>
      </left>
      <right/>
      <top style="hair">
        <color indexed="64"/>
      </top>
      <bottom style="hair">
        <color indexed="64"/>
      </bottom>
      <diagonal/>
    </border>
    <border>
      <left style="thick">
        <color indexed="64"/>
      </left>
      <right/>
      <top style="thin">
        <color indexed="64"/>
      </top>
      <bottom style="double">
        <color indexed="64"/>
      </bottom>
      <diagonal/>
    </border>
  </borders>
  <cellStyleXfs count="3">
    <xf numFmtId="0" fontId="0" fillId="0" borderId="0"/>
    <xf numFmtId="164" fontId="7" fillId="0" borderId="0" applyFont="0" applyFill="0" applyBorder="0" applyAlignment="0" applyProtection="0"/>
    <xf numFmtId="0" fontId="6" fillId="0" borderId="0"/>
  </cellStyleXfs>
  <cellXfs count="252">
    <xf numFmtId="0" fontId="0" fillId="0" borderId="0" xfId="0"/>
    <xf numFmtId="0" fontId="8" fillId="2" borderId="0" xfId="0" applyFont="1" applyFill="1" applyAlignment="1">
      <alignment horizontal="center" vertical="center"/>
    </xf>
    <xf numFmtId="0" fontId="8" fillId="2" borderId="0" xfId="0" applyFont="1" applyFill="1" applyAlignment="1">
      <alignment vertical="center" wrapText="1"/>
    </xf>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wrapText="1"/>
    </xf>
    <xf numFmtId="0" fontId="10" fillId="2" borderId="0" xfId="0" applyFont="1" applyFill="1" applyAlignment="1">
      <alignment vertical="center"/>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Border="1" applyAlignment="1">
      <alignment vertical="center"/>
    </xf>
    <xf numFmtId="0" fontId="10" fillId="2" borderId="0" xfId="0" applyFont="1" applyFill="1" applyBorder="1" applyAlignment="1">
      <alignment vertical="center"/>
    </xf>
    <xf numFmtId="14" fontId="11" fillId="2" borderId="0" xfId="0" applyNumberFormat="1" applyFont="1" applyFill="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8" fillId="2" borderId="0" xfId="0" applyFont="1" applyFill="1" applyAlignment="1">
      <alignment horizontal="right" vertical="center"/>
    </xf>
    <xf numFmtId="22" fontId="8" fillId="2" borderId="0" xfId="0" applyNumberFormat="1" applyFont="1" applyFill="1" applyAlignment="1">
      <alignment horizontal="center" vertical="center" wrapText="1"/>
    </xf>
    <xf numFmtId="14" fontId="13" fillId="2" borderId="0" xfId="0" applyNumberFormat="1" applyFont="1" applyFill="1" applyAlignment="1">
      <alignment horizontal="left" vertical="center"/>
    </xf>
    <xf numFmtId="0" fontId="14" fillId="2" borderId="0" xfId="0" applyFont="1" applyFill="1" applyAlignment="1">
      <alignment horizontal="left" vertical="center"/>
    </xf>
    <xf numFmtId="0" fontId="9" fillId="2" borderId="3" xfId="0" applyFont="1" applyFill="1" applyBorder="1" applyAlignment="1" applyProtection="1">
      <alignment horizontal="center" vertical="center" wrapText="1"/>
      <protection locked="0"/>
    </xf>
    <xf numFmtId="0" fontId="15"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18" fillId="2" borderId="3"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20" fillId="2" borderId="3" xfId="0" applyFont="1" applyFill="1" applyBorder="1" applyAlignment="1" applyProtection="1">
      <alignment horizontal="center" vertical="center" wrapText="1"/>
      <protection locked="0"/>
    </xf>
    <xf numFmtId="0" fontId="20"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0" fontId="22" fillId="2" borderId="3" xfId="0" applyFont="1" applyFill="1" applyBorder="1" applyAlignment="1" applyProtection="1">
      <alignment horizontal="center" vertical="center" wrapText="1"/>
      <protection locked="0"/>
    </xf>
    <xf numFmtId="0" fontId="23" fillId="2" borderId="3" xfId="0" applyFont="1" applyFill="1" applyBorder="1" applyAlignment="1" applyProtection="1">
      <alignment horizontal="center" vertical="center" wrapText="1"/>
      <protection locked="0"/>
    </xf>
    <xf numFmtId="0" fontId="24" fillId="2" borderId="3" xfId="0" applyFont="1" applyFill="1" applyBorder="1" applyAlignment="1" applyProtection="1">
      <alignment horizontal="center" vertical="center" wrapText="1"/>
      <protection locked="0"/>
    </xf>
    <xf numFmtId="0" fontId="18" fillId="2" borderId="4"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17" fillId="2" borderId="4" xfId="0" applyFont="1" applyFill="1" applyBorder="1" applyAlignment="1" applyProtection="1">
      <alignment vertical="center"/>
      <protection locked="0"/>
    </xf>
    <xf numFmtId="0" fontId="17" fillId="2" borderId="3" xfId="0" applyFont="1" applyFill="1" applyBorder="1" applyAlignment="1" applyProtection="1">
      <alignment vertical="center"/>
      <protection locked="0"/>
    </xf>
    <xf numFmtId="0" fontId="20" fillId="2" borderId="3" xfId="0" applyFont="1" applyFill="1" applyBorder="1" applyAlignment="1" applyProtection="1">
      <alignment vertical="center"/>
      <protection locked="0"/>
    </xf>
    <xf numFmtId="0" fontId="20" fillId="2" borderId="3" xfId="0" applyFont="1" applyFill="1" applyBorder="1" applyAlignment="1" applyProtection="1">
      <alignment vertical="center" wrapText="1"/>
      <protection locked="0"/>
    </xf>
    <xf numFmtId="0" fontId="9" fillId="2" borderId="6" xfId="0" applyFont="1" applyFill="1" applyBorder="1" applyAlignment="1" applyProtection="1">
      <alignment vertical="center"/>
      <protection locked="0"/>
    </xf>
    <xf numFmtId="0" fontId="9" fillId="2" borderId="5" xfId="0" applyFont="1" applyFill="1" applyBorder="1" applyAlignment="1" applyProtection="1">
      <alignment vertical="center"/>
      <protection locked="0"/>
    </xf>
    <xf numFmtId="0" fontId="9" fillId="2" borderId="5" xfId="0" applyFont="1" applyFill="1" applyBorder="1" applyAlignment="1" applyProtection="1">
      <alignment vertical="center" wrapText="1"/>
      <protection locked="0"/>
    </xf>
    <xf numFmtId="0" fontId="8" fillId="2" borderId="0" xfId="0" applyFont="1" applyFill="1" applyAlignment="1">
      <alignment horizontal="left" vertical="center"/>
    </xf>
    <xf numFmtId="164" fontId="8" fillId="2" borderId="0" xfId="0" applyNumberFormat="1" applyFont="1" applyFill="1" applyAlignment="1" applyProtection="1">
      <alignment horizontal="right" vertical="center"/>
      <protection locked="0"/>
    </xf>
    <xf numFmtId="0" fontId="25" fillId="2" borderId="1"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wrapText="1"/>
      <protection locked="0"/>
    </xf>
    <xf numFmtId="0" fontId="25" fillId="2" borderId="7" xfId="0" applyFont="1" applyFill="1" applyBorder="1" applyAlignment="1" applyProtection="1">
      <alignment horizontal="center" vertical="center" wrapText="1"/>
      <protection locked="0"/>
    </xf>
    <xf numFmtId="0" fontId="16" fillId="2" borderId="4" xfId="0" applyFont="1" applyFill="1" applyBorder="1" applyAlignment="1" applyProtection="1">
      <alignment vertical="center" wrapText="1"/>
      <protection locked="0"/>
    </xf>
    <xf numFmtId="0" fontId="16" fillId="2" borderId="3" xfId="0" applyFont="1" applyFill="1" applyBorder="1" applyAlignment="1" applyProtection="1">
      <alignment horizontal="center" vertical="center"/>
      <protection locked="0"/>
    </xf>
    <xf numFmtId="0" fontId="16" fillId="2" borderId="3" xfId="0" applyFont="1" applyFill="1" applyBorder="1" applyAlignment="1" applyProtection="1">
      <alignment vertical="center" wrapText="1"/>
      <protection locked="0"/>
    </xf>
    <xf numFmtId="0" fontId="9" fillId="2" borderId="3" xfId="0" applyFont="1" applyFill="1" applyBorder="1" applyAlignment="1" applyProtection="1">
      <alignment horizontal="center" vertical="center"/>
      <protection locked="0"/>
    </xf>
    <xf numFmtId="0" fontId="9" fillId="2" borderId="3" xfId="0" applyFont="1" applyFill="1" applyBorder="1" applyAlignment="1" applyProtection="1">
      <alignment vertical="center" wrapText="1"/>
      <protection locked="0"/>
    </xf>
    <xf numFmtId="0" fontId="18" fillId="2" borderId="3" xfId="0" applyFont="1" applyFill="1" applyBorder="1" applyAlignment="1" applyProtection="1">
      <alignment vertical="center" wrapText="1"/>
      <protection locked="0"/>
    </xf>
    <xf numFmtId="0" fontId="15" fillId="2" borderId="3" xfId="0" applyFont="1" applyFill="1" applyBorder="1" applyAlignment="1" applyProtection="1">
      <alignment horizontal="center" vertical="center"/>
      <protection locked="0"/>
    </xf>
    <xf numFmtId="0" fontId="15" fillId="2" borderId="3" xfId="0" applyFont="1" applyFill="1" applyBorder="1" applyAlignment="1" applyProtection="1">
      <alignment vertical="center" wrapText="1"/>
      <protection locked="0"/>
    </xf>
    <xf numFmtId="0" fontId="9" fillId="2" borderId="4" xfId="0" applyFont="1" applyFill="1" applyBorder="1" applyAlignment="1" applyProtection="1">
      <alignment vertical="center" wrapText="1"/>
      <protection locked="0"/>
    </xf>
    <xf numFmtId="0" fontId="9" fillId="2" borderId="9" xfId="0" applyFont="1" applyFill="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27" fillId="2" borderId="8" xfId="0" applyFont="1" applyFill="1" applyBorder="1" applyAlignment="1" applyProtection="1">
      <alignment horizontal="center" vertical="center" wrapText="1"/>
      <protection locked="0"/>
    </xf>
    <xf numFmtId="0" fontId="19" fillId="2" borderId="4" xfId="0" applyFont="1" applyFill="1" applyBorder="1" applyAlignment="1" applyProtection="1">
      <alignment vertical="center" wrapText="1"/>
      <protection locked="0"/>
    </xf>
    <xf numFmtId="0" fontId="27" fillId="2" borderId="9" xfId="0" applyFont="1" applyFill="1" applyBorder="1" applyAlignment="1" applyProtection="1">
      <alignment horizontal="center" vertical="center" wrapText="1"/>
      <protection locked="0"/>
    </xf>
    <xf numFmtId="0" fontId="19" fillId="2" borderId="3" xfId="0" applyFont="1" applyFill="1" applyBorder="1" applyAlignment="1" applyProtection="1">
      <alignment vertical="center" wrapText="1"/>
      <protection locked="0"/>
    </xf>
    <xf numFmtId="0" fontId="14" fillId="2" borderId="0" xfId="0" applyNumberFormat="1" applyFont="1" applyFill="1" applyAlignment="1" applyProtection="1">
      <alignment horizontal="center" vertical="center" wrapText="1"/>
      <protection hidden="1"/>
    </xf>
    <xf numFmtId="0" fontId="28" fillId="3" borderId="10" xfId="0" applyFont="1" applyFill="1" applyBorder="1" applyAlignment="1" applyProtection="1">
      <alignment horizontal="center" vertical="center" wrapText="1"/>
      <protection hidden="1"/>
    </xf>
    <xf numFmtId="10" fontId="28" fillId="3" borderId="10" xfId="0" applyNumberFormat="1" applyFont="1" applyFill="1" applyBorder="1" applyAlignment="1" applyProtection="1">
      <alignment horizontal="center" vertical="center" wrapText="1"/>
      <protection hidden="1"/>
    </xf>
    <xf numFmtId="0" fontId="21" fillId="2" borderId="4" xfId="0" applyFont="1" applyFill="1" applyBorder="1" applyAlignment="1" applyProtection="1">
      <alignment horizontal="center" vertical="center"/>
      <protection locked="0"/>
    </xf>
    <xf numFmtId="0" fontId="21" fillId="2" borderId="4" xfId="0" applyFont="1" applyFill="1" applyBorder="1" applyAlignment="1" applyProtection="1">
      <alignment vertical="center" wrapText="1"/>
      <protection locked="0"/>
    </xf>
    <xf numFmtId="0" fontId="21" fillId="2" borderId="3" xfId="0" applyFont="1" applyFill="1" applyBorder="1" applyAlignment="1" applyProtection="1">
      <alignment horizontal="center" vertical="center"/>
      <protection locked="0"/>
    </xf>
    <xf numFmtId="0" fontId="21" fillId="2" borderId="3" xfId="0" applyFont="1" applyFill="1" applyBorder="1" applyAlignment="1" applyProtection="1">
      <alignment vertical="center" wrapText="1"/>
      <protection locked="0"/>
    </xf>
    <xf numFmtId="0" fontId="22" fillId="2" borderId="3" xfId="0" applyFont="1" applyFill="1" applyBorder="1" applyAlignment="1" applyProtection="1">
      <alignment vertical="center" wrapText="1"/>
      <protection locked="0"/>
    </xf>
    <xf numFmtId="0" fontId="24" fillId="2" borderId="3" xfId="0" applyFont="1" applyFill="1" applyBorder="1" applyAlignment="1" applyProtection="1">
      <alignment horizontal="center" vertical="center"/>
      <protection locked="0"/>
    </xf>
    <xf numFmtId="0" fontId="24" fillId="2" borderId="3" xfId="0" applyFont="1" applyFill="1" applyBorder="1" applyAlignment="1" applyProtection="1">
      <alignment vertical="center" wrapText="1"/>
      <protection locked="0"/>
    </xf>
    <xf numFmtId="0" fontId="29" fillId="2" borderId="8" xfId="0" applyFont="1" applyFill="1" applyBorder="1" applyAlignment="1" applyProtection="1">
      <alignment horizontal="center" vertical="center" wrapText="1"/>
      <protection locked="0"/>
    </xf>
    <xf numFmtId="0" fontId="18" fillId="2" borderId="4" xfId="0" applyFont="1" applyFill="1" applyBorder="1" applyAlignment="1" applyProtection="1">
      <alignment vertical="center" wrapText="1"/>
      <protection locked="0"/>
    </xf>
    <xf numFmtId="0" fontId="29" fillId="2" borderId="9" xfId="0" applyFont="1" applyFill="1" applyBorder="1" applyAlignment="1" applyProtection="1">
      <alignment horizontal="center" vertical="center" wrapText="1"/>
      <protection locked="0"/>
    </xf>
    <xf numFmtId="0" fontId="30" fillId="2" borderId="9" xfId="0" applyFont="1" applyFill="1" applyBorder="1" applyAlignment="1" applyProtection="1">
      <alignment horizontal="center" vertical="center" wrapText="1"/>
      <protection locked="0"/>
    </xf>
    <xf numFmtId="0" fontId="23" fillId="2" borderId="3" xfId="0" applyFont="1" applyFill="1" applyBorder="1" applyAlignment="1" applyProtection="1">
      <alignment vertical="center" wrapText="1"/>
      <protection locked="0"/>
    </xf>
    <xf numFmtId="0" fontId="17" fillId="2" borderId="4" xfId="0" applyFont="1" applyFill="1" applyBorder="1" applyAlignment="1" applyProtection="1">
      <alignment vertical="center" wrapText="1"/>
      <protection locked="0"/>
    </xf>
    <xf numFmtId="0" fontId="17" fillId="2" borderId="3" xfId="0" applyFont="1" applyFill="1" applyBorder="1" applyAlignment="1" applyProtection="1">
      <alignment vertical="center" wrapText="1"/>
      <protection locked="0"/>
    </xf>
    <xf numFmtId="0" fontId="9" fillId="2" borderId="3" xfId="0" applyFont="1" applyFill="1" applyBorder="1" applyAlignment="1" applyProtection="1">
      <alignment vertical="center"/>
      <protection locked="0"/>
    </xf>
    <xf numFmtId="0" fontId="8" fillId="2" borderId="0" xfId="0" applyFont="1" applyFill="1" applyAlignment="1" applyProtection="1">
      <alignment horizontal="center" vertical="center" wrapText="1"/>
      <protection hidden="1"/>
    </xf>
    <xf numFmtId="0" fontId="9" fillId="2" borderId="0" xfId="0" applyFont="1" applyFill="1" applyAlignment="1" applyProtection="1">
      <alignment horizontal="right" vertical="center"/>
      <protection hidden="1"/>
    </xf>
    <xf numFmtId="0" fontId="8" fillId="2" borderId="0" xfId="0" applyFont="1" applyFill="1" applyAlignment="1" applyProtection="1">
      <alignment horizontal="right" vertical="center"/>
      <protection hidden="1"/>
    </xf>
    <xf numFmtId="10" fontId="28" fillId="3" borderId="11" xfId="0" applyNumberFormat="1" applyFont="1" applyFill="1" applyBorder="1" applyAlignment="1" applyProtection="1">
      <alignment horizontal="center" vertical="center" wrapText="1"/>
      <protection hidden="1"/>
    </xf>
    <xf numFmtId="0" fontId="8" fillId="2" borderId="0" xfId="0" applyFont="1" applyFill="1" applyAlignment="1" applyProtection="1">
      <alignment horizontal="left" vertical="center"/>
      <protection hidden="1"/>
    </xf>
    <xf numFmtId="14" fontId="13" fillId="2" borderId="0" xfId="0" applyNumberFormat="1" applyFont="1" applyFill="1" applyAlignment="1" applyProtection="1">
      <alignment horizontal="left" vertical="center"/>
      <protection hidden="1"/>
    </xf>
    <xf numFmtId="0" fontId="15" fillId="2" borderId="12" xfId="0" applyFont="1" applyFill="1" applyBorder="1" applyAlignment="1" applyProtection="1">
      <alignment horizontal="center" vertical="center"/>
      <protection locked="0"/>
    </xf>
    <xf numFmtId="0" fontId="15" fillId="2" borderId="12" xfId="0" applyFont="1" applyFill="1" applyBorder="1" applyAlignment="1" applyProtection="1">
      <alignment vertical="center" wrapText="1"/>
      <protection locked="0"/>
    </xf>
    <xf numFmtId="0" fontId="15" fillId="2" borderId="12"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12" xfId="0" applyFont="1" applyFill="1" applyBorder="1" applyAlignment="1" applyProtection="1">
      <alignment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24" fillId="2" borderId="12" xfId="0" applyFont="1" applyFill="1" applyBorder="1" applyAlignment="1" applyProtection="1">
      <alignment horizontal="center" vertical="center"/>
      <protection locked="0"/>
    </xf>
    <xf numFmtId="0" fontId="24" fillId="2" borderId="12" xfId="0" applyFont="1" applyFill="1" applyBorder="1" applyAlignment="1" applyProtection="1">
      <alignment vertical="center" wrapText="1"/>
      <protection locked="0"/>
    </xf>
    <xf numFmtId="0" fontId="24" fillId="2" borderId="12" xfId="0" applyFont="1" applyFill="1" applyBorder="1" applyAlignment="1" applyProtection="1">
      <alignment horizontal="center" vertical="center" wrapText="1"/>
      <protection locked="0"/>
    </xf>
    <xf numFmtId="0" fontId="15" fillId="2" borderId="13" xfId="0" applyFont="1" applyFill="1" applyBorder="1" applyAlignment="1" applyProtection="1">
      <alignment horizontal="center" vertical="center" wrapText="1"/>
      <protection locked="0"/>
    </xf>
    <xf numFmtId="0" fontId="9" fillId="2" borderId="12" xfId="0" applyFont="1" applyFill="1" applyBorder="1" applyAlignment="1" applyProtection="1">
      <alignment vertical="center"/>
      <protection locked="0"/>
    </xf>
    <xf numFmtId="164" fontId="9" fillId="2" borderId="0" xfId="0" applyNumberFormat="1" applyFont="1" applyFill="1" applyAlignment="1" applyProtection="1">
      <alignment horizontal="left" vertical="center" wrapText="1"/>
      <protection hidden="1"/>
    </xf>
    <xf numFmtId="164" fontId="9" fillId="2" borderId="0" xfId="0" applyNumberFormat="1" applyFont="1" applyFill="1" applyAlignment="1" applyProtection="1">
      <alignment horizontal="left" vertical="center"/>
      <protection hidden="1"/>
    </xf>
    <xf numFmtId="0" fontId="0" fillId="4" borderId="0" xfId="0" applyFill="1"/>
    <xf numFmtId="0" fontId="31" fillId="4" borderId="0" xfId="0" applyFont="1" applyFill="1" applyAlignment="1"/>
    <xf numFmtId="0" fontId="9" fillId="2" borderId="0" xfId="0" applyFont="1" applyFill="1" applyBorder="1" applyAlignment="1" applyProtection="1">
      <alignment vertical="center"/>
      <protection locked="0"/>
    </xf>
    <xf numFmtId="0" fontId="9" fillId="2" borderId="0" xfId="0" applyFont="1" applyFill="1" applyAlignment="1" applyProtection="1">
      <alignment vertical="center"/>
      <protection locked="0"/>
    </xf>
    <xf numFmtId="0" fontId="9" fillId="2" borderId="0" xfId="0" applyFont="1" applyFill="1" applyAlignment="1" applyProtection="1">
      <alignment horizontal="center" vertical="center"/>
      <protection locked="0"/>
    </xf>
    <xf numFmtId="0" fontId="9" fillId="2" borderId="0" xfId="0" applyFont="1" applyFill="1" applyAlignment="1" applyProtection="1">
      <alignment vertical="center" wrapText="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pplyProtection="1">
      <alignment horizontal="left" vertical="center"/>
      <protection hidden="1"/>
    </xf>
    <xf numFmtId="0" fontId="0" fillId="5" borderId="0" xfId="0" applyFill="1" applyProtection="1"/>
    <xf numFmtId="0" fontId="0" fillId="5" borderId="0" xfId="0" applyFill="1" applyAlignment="1" applyProtection="1">
      <alignment horizontal="center"/>
    </xf>
    <xf numFmtId="0" fontId="0" fillId="5" borderId="15" xfId="0" applyFill="1" applyBorder="1" applyProtection="1"/>
    <xf numFmtId="0" fontId="0" fillId="5" borderId="0" xfId="0" applyFill="1" applyBorder="1" applyProtection="1"/>
    <xf numFmtId="0" fontId="0" fillId="5" borderId="0" xfId="0" applyFill="1" applyBorder="1" applyAlignment="1" applyProtection="1">
      <alignment horizontal="center"/>
    </xf>
    <xf numFmtId="0" fontId="0" fillId="5" borderId="16" xfId="0" applyFill="1" applyBorder="1" applyAlignment="1" applyProtection="1">
      <alignment horizontal="right"/>
      <protection hidden="1"/>
    </xf>
    <xf numFmtId="0" fontId="28" fillId="5" borderId="17" xfId="0"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7" xfId="0" applyFont="1" applyFill="1" applyBorder="1" applyAlignment="1" applyProtection="1">
      <alignment horizontal="center" vertical="center"/>
      <protection locked="0"/>
    </xf>
    <xf numFmtId="0" fontId="28" fillId="5" borderId="18" xfId="0" applyFont="1" applyFill="1" applyBorder="1" applyAlignment="1" applyProtection="1">
      <alignment horizontal="center" vertical="center"/>
      <protection locked="0"/>
    </xf>
    <xf numFmtId="0" fontId="0" fillId="5" borderId="0" xfId="0" applyFill="1" applyAlignment="1" applyProtection="1">
      <alignment horizontal="center" vertical="center"/>
    </xf>
    <xf numFmtId="18" fontId="15" fillId="5" borderId="19" xfId="0" applyNumberFormat="1" applyFont="1" applyFill="1" applyBorder="1" applyAlignment="1" applyProtection="1">
      <alignment horizontal="center" vertical="center"/>
      <protection locked="0"/>
    </xf>
    <xf numFmtId="0" fontId="15" fillId="5" borderId="0" xfId="0" applyFont="1" applyFill="1" applyBorder="1" applyAlignment="1" applyProtection="1">
      <alignment horizontal="center" vertical="center"/>
      <protection locked="0"/>
    </xf>
    <xf numFmtId="18" fontId="15" fillId="5" borderId="20" xfId="0" applyNumberFormat="1" applyFont="1" applyFill="1" applyBorder="1" applyAlignment="1" applyProtection="1">
      <alignment horizontal="center" vertical="center"/>
      <protection locked="0"/>
    </xf>
    <xf numFmtId="0" fontId="33" fillId="5" borderId="21" xfId="0" applyFont="1" applyFill="1" applyBorder="1" applyAlignment="1" applyProtection="1">
      <alignment horizontal="center" vertical="center" wrapText="1"/>
      <protection locked="0"/>
    </xf>
    <xf numFmtId="0" fontId="10" fillId="5" borderId="19" xfId="0" applyFont="1" applyFill="1" applyBorder="1" applyAlignment="1" applyProtection="1">
      <alignment horizontal="center" vertical="center"/>
      <protection locked="0"/>
    </xf>
    <xf numFmtId="0" fontId="10" fillId="5" borderId="0" xfId="0" applyFont="1" applyFill="1" applyBorder="1" applyAlignment="1" applyProtection="1">
      <alignment horizontal="center" vertical="center"/>
      <protection locked="0"/>
    </xf>
    <xf numFmtId="0" fontId="0" fillId="5" borderId="0" xfId="0" applyFill="1" applyProtection="1">
      <protection locked="0"/>
    </xf>
    <xf numFmtId="0" fontId="33" fillId="5" borderId="22" xfId="0" applyFont="1" applyFill="1" applyBorder="1" applyAlignment="1" applyProtection="1">
      <alignment horizontal="center" vertical="center" wrapText="1"/>
      <protection locked="0"/>
    </xf>
    <xf numFmtId="0" fontId="34" fillId="5" borderId="15" xfId="0" applyFont="1" applyFill="1" applyBorder="1" applyAlignment="1" applyProtection="1">
      <alignment horizontal="center" vertical="center"/>
      <protection locked="0"/>
    </xf>
    <xf numFmtId="0" fontId="32" fillId="5" borderId="22" xfId="0" applyFont="1" applyFill="1" applyBorder="1" applyAlignment="1" applyProtection="1">
      <alignment horizontal="center" vertical="center" wrapText="1"/>
      <protection locked="0"/>
    </xf>
    <xf numFmtId="0" fontId="10" fillId="5" borderId="0" xfId="0" applyFont="1" applyFill="1" applyBorder="1" applyAlignment="1" applyProtection="1">
      <alignment horizontal="center" vertical="center" wrapText="1"/>
      <protection locked="0"/>
    </xf>
    <xf numFmtId="0" fontId="10" fillId="5" borderId="19" xfId="0" applyFont="1" applyFill="1" applyBorder="1" applyAlignment="1" applyProtection="1">
      <alignment horizontal="center" vertical="center" wrapText="1"/>
      <protection locked="0"/>
    </xf>
    <xf numFmtId="18" fontId="15" fillId="5" borderId="0" xfId="0" applyNumberFormat="1" applyFont="1" applyFill="1" applyBorder="1" applyAlignment="1" applyProtection="1">
      <alignment horizontal="center" vertical="center"/>
      <protection locked="0"/>
    </xf>
    <xf numFmtId="0" fontId="35" fillId="5" borderId="16" xfId="0" applyFont="1" applyFill="1" applyBorder="1" applyAlignment="1" applyProtection="1">
      <alignment horizontal="center" vertical="center" textRotation="90"/>
      <protection locked="0"/>
    </xf>
    <xf numFmtId="0" fontId="36" fillId="5" borderId="23" xfId="0" applyFont="1" applyFill="1" applyBorder="1" applyAlignment="1" applyProtection="1">
      <alignment horizontal="center" vertical="center"/>
      <protection hidden="1"/>
    </xf>
    <xf numFmtId="0" fontId="37" fillId="5" borderId="24" xfId="0" applyFont="1" applyFill="1" applyBorder="1" applyAlignment="1" applyProtection="1">
      <alignment horizontal="left" vertical="center"/>
      <protection locked="0"/>
    </xf>
    <xf numFmtId="0" fontId="37" fillId="5" borderId="10" xfId="0" applyFont="1" applyFill="1" applyBorder="1" applyAlignment="1" applyProtection="1">
      <alignment horizontal="center" vertical="center"/>
      <protection locked="0"/>
    </xf>
    <xf numFmtId="0" fontId="0" fillId="5" borderId="10" xfId="0" applyFill="1" applyBorder="1" applyProtection="1">
      <protection locked="0"/>
    </xf>
    <xf numFmtId="0" fontId="0" fillId="5" borderId="10" xfId="0" applyFill="1" applyBorder="1" applyAlignment="1" applyProtection="1">
      <alignment horizontal="center"/>
      <protection locked="0"/>
    </xf>
    <xf numFmtId="0" fontId="0" fillId="5" borderId="25" xfId="0" applyFill="1" applyBorder="1" applyProtection="1">
      <protection locked="0"/>
    </xf>
    <xf numFmtId="18" fontId="0" fillId="5" borderId="0" xfId="0" applyNumberFormat="1" applyFill="1" applyProtection="1">
      <protection locked="0"/>
    </xf>
    <xf numFmtId="0" fontId="0" fillId="5" borderId="0" xfId="0" applyFill="1" applyAlignment="1" applyProtection="1">
      <alignment horizontal="center"/>
      <protection locked="0"/>
    </xf>
    <xf numFmtId="0" fontId="0" fillId="6" borderId="0" xfId="0" applyFill="1" applyAlignment="1" applyProtection="1">
      <alignment horizontal="center" vertical="center" wrapText="1"/>
      <protection locked="0"/>
    </xf>
    <xf numFmtId="0" fontId="0" fillId="6" borderId="0" xfId="0" applyFill="1" applyAlignment="1" applyProtection="1">
      <alignment horizontal="center" vertical="center"/>
      <protection locked="0"/>
    </xf>
    <xf numFmtId="0" fontId="0" fillId="6" borderId="0" xfId="0" applyFill="1" applyProtection="1">
      <protection locked="0"/>
    </xf>
    <xf numFmtId="0" fontId="38" fillId="6" borderId="0" xfId="0" applyFont="1" applyFill="1" applyProtection="1">
      <protection locked="0"/>
    </xf>
    <xf numFmtId="0" fontId="39" fillId="7" borderId="26" xfId="0" applyFont="1" applyFill="1" applyBorder="1" applyAlignment="1" applyProtection="1">
      <alignment horizontal="left" vertical="center"/>
      <protection locked="0"/>
    </xf>
    <xf numFmtId="0" fontId="39" fillId="7" borderId="27" xfId="0" applyFont="1" applyFill="1" applyBorder="1" applyAlignment="1" applyProtection="1">
      <alignment horizontal="left" vertical="center"/>
      <protection locked="0"/>
    </xf>
    <xf numFmtId="0" fontId="39" fillId="7" borderId="0" xfId="0" applyFont="1" applyFill="1" applyBorder="1" applyAlignment="1" applyProtection="1">
      <alignment horizontal="left" vertical="center"/>
      <protection locked="0"/>
    </xf>
    <xf numFmtId="0" fontId="39" fillId="7" borderId="28" xfId="0" applyFont="1" applyFill="1" applyBorder="1" applyAlignment="1" applyProtection="1">
      <alignment horizontal="left" vertical="center"/>
      <protection locked="0"/>
    </xf>
    <xf numFmtId="1" fontId="38" fillId="6" borderId="0" xfId="0" applyNumberFormat="1" applyFont="1" applyFill="1" applyProtection="1">
      <protection locked="0"/>
    </xf>
    <xf numFmtId="0" fontId="40" fillId="6" borderId="0" xfId="0" applyNumberFormat="1" applyFont="1" applyFill="1" applyAlignment="1" applyProtection="1">
      <alignment horizontal="center" vertical="center" wrapText="1"/>
      <protection locked="0" hidden="1"/>
    </xf>
    <xf numFmtId="0" fontId="0" fillId="6" borderId="0" xfId="0" applyFill="1" applyProtection="1"/>
    <xf numFmtId="0" fontId="0" fillId="6" borderId="0" xfId="0" applyFill="1" applyAlignment="1" applyProtection="1">
      <alignment horizontal="center" vertical="center" wrapText="1"/>
    </xf>
    <xf numFmtId="0" fontId="0" fillId="6" borderId="0" xfId="0" applyFill="1" applyAlignment="1" applyProtection="1">
      <alignment horizontal="center" vertical="center"/>
    </xf>
    <xf numFmtId="0" fontId="0" fillId="6" borderId="0" xfId="0" applyFill="1" applyAlignment="1" applyProtection="1">
      <alignment wrapText="1"/>
    </xf>
    <xf numFmtId="0" fontId="38" fillId="6" borderId="0" xfId="0" applyFont="1" applyFill="1" applyProtection="1"/>
    <xf numFmtId="0" fontId="0" fillId="7" borderId="30" xfId="0" applyFill="1" applyBorder="1" applyAlignment="1" applyProtection="1">
      <alignment vertical="center"/>
    </xf>
    <xf numFmtId="0" fontId="0" fillId="7" borderId="26" xfId="0" applyFill="1" applyBorder="1" applyAlignment="1" applyProtection="1">
      <alignment vertical="center"/>
    </xf>
    <xf numFmtId="0" fontId="38" fillId="7" borderId="26" xfId="0" applyFont="1" applyFill="1" applyBorder="1" applyAlignment="1" applyProtection="1">
      <alignment vertical="center"/>
    </xf>
    <xf numFmtId="0" fontId="0" fillId="7" borderId="31" xfId="0" applyFill="1" applyBorder="1" applyAlignment="1" applyProtection="1">
      <alignment vertical="center"/>
    </xf>
    <xf numFmtId="0" fontId="0" fillId="7" borderId="0" xfId="0" applyFill="1" applyBorder="1" applyAlignment="1" applyProtection="1">
      <alignment vertical="center"/>
    </xf>
    <xf numFmtId="0" fontId="38" fillId="7" borderId="0" xfId="0" applyFont="1" applyFill="1" applyBorder="1" applyAlignment="1" applyProtection="1">
      <alignment vertical="center"/>
    </xf>
    <xf numFmtId="0" fontId="41" fillId="7" borderId="31" xfId="0" applyFont="1" applyFill="1" applyBorder="1" applyAlignment="1" applyProtection="1">
      <alignment vertical="center"/>
    </xf>
    <xf numFmtId="0" fontId="41" fillId="7" borderId="28" xfId="0" applyFont="1" applyFill="1" applyBorder="1" applyAlignment="1" applyProtection="1">
      <alignment vertical="center"/>
    </xf>
    <xf numFmtId="0" fontId="42" fillId="7" borderId="31" xfId="0" applyFont="1" applyFill="1" applyBorder="1" applyAlignment="1" applyProtection="1">
      <alignment horizontal="right" vertical="center"/>
    </xf>
    <xf numFmtId="0" fontId="42" fillId="7" borderId="0" xfId="0" applyFont="1" applyFill="1" applyBorder="1" applyAlignment="1" applyProtection="1">
      <alignment vertical="center"/>
    </xf>
    <xf numFmtId="0" fontId="42" fillId="7" borderId="0" xfId="0" applyFont="1" applyFill="1" applyBorder="1" applyAlignment="1" applyProtection="1">
      <alignment horizontal="center" vertical="center"/>
    </xf>
    <xf numFmtId="0" fontId="42" fillId="7" borderId="28" xfId="0" applyFont="1" applyFill="1" applyBorder="1" applyAlignment="1" applyProtection="1">
      <alignment vertical="center"/>
    </xf>
    <xf numFmtId="0" fontId="0" fillId="7" borderId="32" xfId="0" applyFill="1" applyBorder="1" applyAlignment="1" applyProtection="1">
      <alignment vertical="center"/>
    </xf>
    <xf numFmtId="0" fontId="0" fillId="7" borderId="33" xfId="0" applyFill="1" applyBorder="1" applyAlignment="1" applyProtection="1">
      <alignment vertical="center"/>
    </xf>
    <xf numFmtId="0" fontId="38" fillId="7" borderId="33" xfId="0" applyFont="1" applyFill="1" applyBorder="1" applyAlignment="1" applyProtection="1">
      <alignment vertical="center"/>
    </xf>
    <xf numFmtId="0" fontId="38" fillId="7" borderId="34" xfId="0" applyFont="1" applyFill="1" applyBorder="1" applyAlignment="1" applyProtection="1">
      <alignment vertical="center"/>
    </xf>
    <xf numFmtId="0" fontId="39" fillId="7" borderId="26" xfId="0" applyFont="1" applyFill="1" applyBorder="1" applyAlignment="1" applyProtection="1">
      <alignment horizontal="left"/>
      <protection locked="0"/>
    </xf>
    <xf numFmtId="0" fontId="43" fillId="7" borderId="31" xfId="0" applyFont="1" applyFill="1" applyBorder="1" applyAlignment="1" applyProtection="1">
      <alignment horizontal="center" vertical="center"/>
    </xf>
    <xf numFmtId="0" fontId="43" fillId="7" borderId="0" xfId="0" applyFont="1" applyFill="1" applyBorder="1" applyAlignment="1" applyProtection="1">
      <alignment horizontal="center" vertical="center"/>
    </xf>
    <xf numFmtId="0" fontId="44" fillId="5" borderId="35" xfId="0" applyFont="1" applyFill="1" applyBorder="1" applyAlignment="1" applyProtection="1">
      <alignment horizontal="center" vertical="center" wrapText="1"/>
      <protection hidden="1"/>
    </xf>
    <xf numFmtId="0" fontId="44" fillId="5" borderId="3" xfId="0" applyFont="1" applyFill="1" applyBorder="1" applyAlignment="1" applyProtection="1">
      <alignment horizontal="center" vertical="center" wrapText="1"/>
      <protection hidden="1"/>
    </xf>
    <xf numFmtId="0" fontId="44" fillId="5" borderId="29" xfId="0" applyFont="1" applyFill="1" applyBorder="1" applyAlignment="1" applyProtection="1">
      <alignment horizontal="center" vertical="center" wrapText="1"/>
      <protection hidden="1"/>
    </xf>
    <xf numFmtId="0" fontId="0" fillId="5" borderId="35" xfId="0" applyFill="1" applyBorder="1" applyAlignment="1" applyProtection="1">
      <alignment horizontal="center" vertical="center" wrapText="1"/>
      <protection hidden="1"/>
    </xf>
    <xf numFmtId="0" fontId="45" fillId="5" borderId="3" xfId="0" applyFont="1" applyFill="1" applyBorder="1" applyAlignment="1" applyProtection="1">
      <alignment horizontal="center" vertical="center"/>
      <protection hidden="1"/>
    </xf>
    <xf numFmtId="0" fontId="45" fillId="5" borderId="29" xfId="0" applyFont="1" applyFill="1" applyBorder="1" applyAlignment="1" applyProtection="1">
      <alignment horizontal="center" vertical="center"/>
      <protection hidden="1"/>
    </xf>
    <xf numFmtId="0" fontId="46" fillId="8" borderId="37" xfId="0" applyFont="1" applyFill="1" applyBorder="1" applyAlignment="1" applyProtection="1">
      <alignment horizontal="center" vertical="center"/>
      <protection hidden="1"/>
    </xf>
    <xf numFmtId="0" fontId="8" fillId="5" borderId="35" xfId="0" applyFont="1" applyFill="1" applyBorder="1" applyAlignment="1" applyProtection="1">
      <alignment horizontal="center" vertical="center" wrapText="1"/>
      <protection hidden="1"/>
    </xf>
    <xf numFmtId="1" fontId="32" fillId="5" borderId="15" xfId="0" applyNumberFormat="1" applyFont="1" applyFill="1" applyBorder="1" applyAlignment="1" applyProtection="1">
      <alignment horizontal="center" vertical="center"/>
      <protection locked="0"/>
    </xf>
    <xf numFmtId="1" fontId="34" fillId="5" borderId="15" xfId="0" applyNumberFormat="1" applyFont="1" applyFill="1" applyBorder="1" applyAlignment="1" applyProtection="1">
      <alignment horizontal="center" vertical="center"/>
      <protection locked="0"/>
    </xf>
    <xf numFmtId="165" fontId="8" fillId="2" borderId="0" xfId="0" applyNumberFormat="1" applyFont="1" applyFill="1" applyAlignment="1" applyProtection="1">
      <alignment horizontal="right" vertical="center"/>
      <protection hidden="1"/>
    </xf>
    <xf numFmtId="0" fontId="19" fillId="2" borderId="6" xfId="0" applyFont="1" applyFill="1" applyBorder="1" applyAlignment="1" applyProtection="1">
      <alignment horizontal="center" vertical="center" wrapText="1"/>
      <protection locked="0"/>
    </xf>
    <xf numFmtId="0" fontId="19" fillId="2" borderId="5" xfId="0" applyFont="1" applyFill="1" applyBorder="1" applyAlignment="1" applyProtection="1">
      <alignment horizontal="center" vertical="center" wrapText="1"/>
      <protection locked="0"/>
    </xf>
    <xf numFmtId="0" fontId="57" fillId="8" borderId="36" xfId="0" applyFont="1" applyFill="1" applyBorder="1" applyAlignment="1" applyProtection="1">
      <alignment horizontal="center" vertical="center"/>
      <protection hidden="1"/>
    </xf>
    <xf numFmtId="0" fontId="54" fillId="2" borderId="0" xfId="0" applyFont="1" applyFill="1" applyAlignment="1" applyProtection="1">
      <alignment vertical="center"/>
      <protection locked="0"/>
    </xf>
    <xf numFmtId="0" fontId="54" fillId="2" borderId="0" xfId="0" applyFont="1" applyFill="1" applyAlignment="1" applyProtection="1">
      <alignment horizontal="right" vertical="center"/>
      <protection locked="0"/>
    </xf>
    <xf numFmtId="0" fontId="58" fillId="2" borderId="0" xfId="0" applyFont="1" applyFill="1" applyAlignment="1" applyProtection="1">
      <alignment horizontal="center" vertical="center" wrapText="1"/>
      <protection locked="0"/>
    </xf>
    <xf numFmtId="0" fontId="57" fillId="8" borderId="29" xfId="0" applyFont="1" applyFill="1" applyBorder="1" applyAlignment="1" applyProtection="1">
      <alignment horizontal="center" vertical="center"/>
      <protection hidden="1"/>
    </xf>
    <xf numFmtId="0" fontId="25" fillId="2" borderId="55" xfId="0" applyFont="1" applyFill="1" applyBorder="1" applyAlignment="1" applyProtection="1">
      <alignment horizontal="center" vertical="center" wrapText="1"/>
      <protection locked="0"/>
    </xf>
    <xf numFmtId="0" fontId="9" fillId="2" borderId="56" xfId="0" applyFont="1" applyFill="1" applyBorder="1" applyAlignment="1" applyProtection="1">
      <alignment horizontal="center" vertical="center" wrapText="1"/>
      <protection locked="0"/>
    </xf>
    <xf numFmtId="0" fontId="9" fillId="2" borderId="57" xfId="0" applyFont="1" applyFill="1" applyBorder="1" applyAlignment="1" applyProtection="1">
      <alignment horizontal="center" vertical="center" wrapText="1"/>
      <protection locked="0"/>
    </xf>
    <xf numFmtId="0" fontId="26" fillId="2" borderId="57" xfId="0" applyFont="1" applyFill="1" applyBorder="1" applyAlignment="1" applyProtection="1">
      <alignment horizontal="center" vertical="center" wrapText="1"/>
      <protection locked="0"/>
    </xf>
    <xf numFmtId="0" fontId="15" fillId="2" borderId="57" xfId="0" applyFont="1" applyFill="1" applyBorder="1" applyAlignment="1" applyProtection="1">
      <alignment horizontal="center" vertical="center" wrapText="1"/>
      <protection locked="0"/>
    </xf>
    <xf numFmtId="18" fontId="15" fillId="5" borderId="19" xfId="0" applyNumberFormat="1" applyFont="1" applyFill="1" applyBorder="1" applyAlignment="1" applyProtection="1">
      <alignment horizontal="center" vertical="center"/>
    </xf>
    <xf numFmtId="0" fontId="59" fillId="9" borderId="30" xfId="0" applyFont="1" applyFill="1" applyBorder="1" applyAlignment="1" applyProtection="1">
      <alignment horizontal="justify" vertical="top" wrapText="1"/>
    </xf>
    <xf numFmtId="0" fontId="47" fillId="9" borderId="26" xfId="0" applyFont="1" applyFill="1" applyBorder="1" applyAlignment="1" applyProtection="1">
      <alignment horizontal="justify" vertical="top" wrapText="1"/>
    </xf>
    <xf numFmtId="0" fontId="47" fillId="9" borderId="27" xfId="0" applyFont="1" applyFill="1" applyBorder="1" applyAlignment="1" applyProtection="1">
      <alignment horizontal="justify" vertical="top" wrapText="1"/>
    </xf>
    <xf numFmtId="0" fontId="47" fillId="9" borderId="31" xfId="0" applyFont="1" applyFill="1" applyBorder="1" applyAlignment="1" applyProtection="1">
      <alignment horizontal="justify" vertical="top" wrapText="1"/>
    </xf>
    <xf numFmtId="0" fontId="47" fillId="9" borderId="0" xfId="0" applyFont="1" applyFill="1" applyBorder="1" applyAlignment="1" applyProtection="1">
      <alignment horizontal="justify" vertical="top" wrapText="1"/>
    </xf>
    <xf numFmtId="0" fontId="47" fillId="9" borderId="28" xfId="0" applyFont="1" applyFill="1" applyBorder="1" applyAlignment="1" applyProtection="1">
      <alignment horizontal="justify" vertical="top" wrapText="1"/>
    </xf>
    <xf numFmtId="0" fontId="47" fillId="9" borderId="32" xfId="0" applyFont="1" applyFill="1" applyBorder="1" applyAlignment="1" applyProtection="1">
      <alignment horizontal="justify" vertical="top" wrapText="1"/>
    </xf>
    <xf numFmtId="0" fontId="47" fillId="9" borderId="33" xfId="0" applyFont="1" applyFill="1" applyBorder="1" applyAlignment="1" applyProtection="1">
      <alignment horizontal="justify" vertical="top" wrapText="1"/>
    </xf>
    <xf numFmtId="0" fontId="47" fillId="9" borderId="34" xfId="0" applyFont="1" applyFill="1" applyBorder="1" applyAlignment="1" applyProtection="1">
      <alignment horizontal="justify" vertical="top" wrapText="1"/>
    </xf>
    <xf numFmtId="0" fontId="41" fillId="10" borderId="49" xfId="0" applyFont="1" applyFill="1" applyBorder="1" applyAlignment="1" applyProtection="1">
      <alignment horizontal="center" vertical="center"/>
    </xf>
    <xf numFmtId="0" fontId="41" fillId="10" borderId="50" xfId="0" applyFont="1" applyFill="1" applyBorder="1" applyAlignment="1" applyProtection="1">
      <alignment horizontal="center" vertical="center"/>
    </xf>
    <xf numFmtId="0" fontId="41" fillId="10" borderId="51" xfId="0" applyFont="1" applyFill="1" applyBorder="1" applyAlignment="1" applyProtection="1">
      <alignment horizontal="center" vertical="center"/>
    </xf>
    <xf numFmtId="166" fontId="48" fillId="11" borderId="52" xfId="0" applyNumberFormat="1" applyFont="1" applyFill="1" applyBorder="1" applyAlignment="1" applyProtection="1">
      <alignment horizontal="center" vertical="center"/>
      <protection locked="0"/>
    </xf>
    <xf numFmtId="166" fontId="48" fillId="11" borderId="53" xfId="0" applyNumberFormat="1" applyFont="1" applyFill="1" applyBorder="1" applyAlignment="1" applyProtection="1">
      <alignment horizontal="center" vertical="center"/>
      <protection locked="0"/>
    </xf>
    <xf numFmtId="166" fontId="48" fillId="11" borderId="54" xfId="0" applyNumberFormat="1" applyFont="1" applyFill="1" applyBorder="1" applyAlignment="1" applyProtection="1">
      <alignment horizontal="center" vertical="center"/>
      <protection locked="0"/>
    </xf>
    <xf numFmtId="0" fontId="49" fillId="7" borderId="38" xfId="0" applyFont="1" applyFill="1" applyBorder="1" applyAlignment="1" applyProtection="1">
      <alignment horizontal="center" vertical="center"/>
      <protection hidden="1"/>
    </xf>
    <xf numFmtId="0" fontId="49" fillId="7" borderId="39" xfId="0" applyFont="1" applyFill="1" applyBorder="1" applyAlignment="1" applyProtection="1">
      <alignment horizontal="center" vertical="center"/>
      <protection hidden="1"/>
    </xf>
    <xf numFmtId="0" fontId="49" fillId="7" borderId="37" xfId="0" applyFont="1" applyFill="1" applyBorder="1" applyAlignment="1" applyProtection="1">
      <alignment horizontal="center" vertical="center"/>
      <protection hidden="1"/>
    </xf>
    <xf numFmtId="0" fontId="56" fillId="12" borderId="35" xfId="0" applyFont="1" applyFill="1" applyBorder="1" applyAlignment="1" applyProtection="1">
      <alignment horizontal="center" vertical="center" wrapText="1"/>
      <protection hidden="1"/>
    </xf>
    <xf numFmtId="0" fontId="56" fillId="12" borderId="3" xfId="0" applyFont="1" applyFill="1" applyBorder="1" applyAlignment="1" applyProtection="1">
      <alignment horizontal="center" vertical="center" wrapText="1"/>
      <protection hidden="1"/>
    </xf>
    <xf numFmtId="0" fontId="56" fillId="12" borderId="40" xfId="0" applyFont="1" applyFill="1" applyBorder="1" applyAlignment="1" applyProtection="1">
      <alignment horizontal="center" vertical="center" wrapText="1"/>
      <protection hidden="1"/>
    </xf>
    <xf numFmtId="0" fontId="56" fillId="12" borderId="12" xfId="0" applyFont="1" applyFill="1" applyBorder="1" applyAlignment="1" applyProtection="1">
      <alignment horizontal="center" vertical="center" wrapText="1"/>
      <protection hidden="1"/>
    </xf>
    <xf numFmtId="0" fontId="50" fillId="5" borderId="41" xfId="0" applyFont="1" applyFill="1" applyBorder="1" applyAlignment="1" applyProtection="1">
      <alignment horizontal="left" vertical="center"/>
      <protection hidden="1"/>
    </xf>
    <xf numFmtId="0" fontId="50" fillId="5" borderId="4" xfId="0" applyFont="1" applyFill="1" applyBorder="1" applyAlignment="1" applyProtection="1">
      <alignment horizontal="left" vertical="center"/>
      <protection hidden="1"/>
    </xf>
    <xf numFmtId="0" fontId="50" fillId="5" borderId="42" xfId="0" applyFont="1" applyFill="1" applyBorder="1" applyAlignment="1" applyProtection="1">
      <alignment horizontal="left" vertical="center"/>
      <protection hidden="1"/>
    </xf>
    <xf numFmtId="0" fontId="50" fillId="5" borderId="35" xfId="0" applyFont="1" applyFill="1" applyBorder="1" applyAlignment="1" applyProtection="1">
      <alignment horizontal="left" vertical="center"/>
      <protection hidden="1"/>
    </xf>
    <xf numFmtId="0" fontId="50" fillId="5" borderId="3" xfId="0" applyFont="1" applyFill="1" applyBorder="1" applyAlignment="1" applyProtection="1">
      <alignment horizontal="left" vertical="center"/>
      <protection hidden="1"/>
    </xf>
    <xf numFmtId="0" fontId="50" fillId="5" borderId="29" xfId="0" applyFont="1" applyFill="1" applyBorder="1" applyAlignment="1" applyProtection="1">
      <alignment horizontal="left" vertical="center"/>
      <protection hidden="1"/>
    </xf>
    <xf numFmtId="0" fontId="51" fillId="7" borderId="38" xfId="0" applyFont="1" applyFill="1" applyBorder="1" applyAlignment="1" applyProtection="1">
      <alignment horizontal="center" vertical="center"/>
    </xf>
    <xf numFmtId="0" fontId="51" fillId="7" borderId="39" xfId="0" applyFont="1" applyFill="1" applyBorder="1" applyAlignment="1" applyProtection="1">
      <alignment horizontal="center" vertical="center"/>
    </xf>
    <xf numFmtId="0" fontId="53" fillId="2" borderId="10" xfId="0" applyFont="1" applyFill="1" applyBorder="1" applyAlignment="1" applyProtection="1">
      <alignment horizontal="center" vertical="center" wrapText="1"/>
    </xf>
    <xf numFmtId="0" fontId="53" fillId="2" borderId="43" xfId="0" applyFont="1" applyFill="1" applyBorder="1" applyAlignment="1">
      <alignment horizontal="center" vertical="center" wrapText="1"/>
    </xf>
    <xf numFmtId="0" fontId="53" fillId="2" borderId="10" xfId="0" applyFont="1" applyFill="1" applyBorder="1" applyAlignment="1">
      <alignment horizontal="center" vertical="center" wrapText="1"/>
    </xf>
    <xf numFmtId="0" fontId="52" fillId="2" borderId="0" xfId="0" applyFont="1" applyFill="1" applyAlignment="1" applyProtection="1">
      <alignment horizontal="center" vertical="center"/>
      <protection locked="0"/>
    </xf>
    <xf numFmtId="0" fontId="53" fillId="2" borderId="58" xfId="0" applyFont="1" applyFill="1" applyBorder="1" applyAlignment="1">
      <alignment horizontal="center" vertical="center" wrapText="1"/>
    </xf>
    <xf numFmtId="0" fontId="9" fillId="2" borderId="44" xfId="0" applyFont="1" applyFill="1" applyBorder="1" applyAlignment="1">
      <alignment horizontal="center" vertical="center"/>
    </xf>
    <xf numFmtId="165" fontId="8" fillId="2" borderId="0" xfId="0" applyNumberFormat="1" applyFont="1" applyFill="1" applyAlignment="1" applyProtection="1">
      <alignment horizontal="right" vertical="center"/>
      <protection hidden="1"/>
    </xf>
    <xf numFmtId="0" fontId="54" fillId="2" borderId="0" xfId="0" applyFont="1" applyFill="1" applyAlignment="1" applyProtection="1">
      <alignment horizontal="center" vertical="center"/>
      <protection locked="0"/>
    </xf>
    <xf numFmtId="0" fontId="9" fillId="2" borderId="44" xfId="0" applyFont="1" applyFill="1" applyBorder="1" applyAlignment="1" applyProtection="1">
      <alignment horizontal="center" vertical="center"/>
      <protection hidden="1"/>
    </xf>
    <xf numFmtId="164" fontId="8" fillId="2" borderId="0" xfId="0" applyNumberFormat="1" applyFont="1" applyFill="1" applyAlignment="1" applyProtection="1">
      <alignment horizontal="right" vertical="center"/>
      <protection hidden="1"/>
    </xf>
    <xf numFmtId="0" fontId="28" fillId="5" borderId="7" xfId="0"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wrapText="1"/>
      <protection locked="0"/>
    </xf>
    <xf numFmtId="0" fontId="28" fillId="5" borderId="2" xfId="0" applyFont="1" applyFill="1" applyBorder="1" applyAlignment="1" applyProtection="1">
      <alignment horizontal="center" vertical="center" wrapText="1"/>
      <protection locked="0"/>
    </xf>
    <xf numFmtId="0" fontId="35" fillId="5" borderId="45" xfId="0" applyFont="1" applyFill="1" applyBorder="1" applyAlignment="1" applyProtection="1">
      <alignment horizontal="center" vertical="center" textRotation="90"/>
      <protection locked="0"/>
    </xf>
    <xf numFmtId="0" fontId="35" fillId="5" borderId="16" xfId="0" applyFont="1" applyFill="1" applyBorder="1" applyAlignment="1" applyProtection="1">
      <alignment horizontal="center" vertical="center" textRotation="90"/>
      <protection locked="0"/>
    </xf>
    <xf numFmtId="0" fontId="55" fillId="5" borderId="46" xfId="0" applyFont="1" applyFill="1" applyBorder="1" applyAlignment="1" applyProtection="1">
      <alignment horizontal="center" vertical="center"/>
      <protection hidden="1"/>
    </xf>
    <xf numFmtId="0" fontId="55" fillId="5" borderId="47" xfId="0" applyFont="1" applyFill="1" applyBorder="1" applyAlignment="1" applyProtection="1">
      <alignment horizontal="center" vertical="center"/>
      <protection hidden="1"/>
    </xf>
    <xf numFmtId="0" fontId="55" fillId="5" borderId="48" xfId="0" applyFont="1" applyFill="1" applyBorder="1" applyAlignment="1" applyProtection="1">
      <alignment horizontal="center" vertical="center"/>
      <protection hidden="1"/>
    </xf>
  </cellXfs>
  <cellStyles count="3">
    <cellStyle name="Currency 2"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533400</xdr:colOff>
      <xdr:row>6</xdr:row>
      <xdr:rowOff>66676</xdr:rowOff>
    </xdr:from>
    <xdr:to>
      <xdr:col>15</xdr:col>
      <xdr:colOff>0</xdr:colOff>
      <xdr:row>12</xdr:row>
      <xdr:rowOff>123826</xdr:rowOff>
    </xdr:to>
    <xdr:sp macro="" textlink="">
      <xdr:nvSpPr>
        <xdr:cNvPr id="2" name="Title 1"/>
        <xdr:cNvSpPr>
          <a:spLocks noGrp="1"/>
        </xdr:cNvSpPr>
      </xdr:nvSpPr>
      <xdr:spPr>
        <a:xfrm>
          <a:off x="533400" y="1400176"/>
          <a:ext cx="8610600" cy="1200150"/>
        </a:xfrm>
        <a:prstGeom prst="rect">
          <a:avLst/>
        </a:prstGeom>
      </xdr:spPr>
      <xdr:txBody>
        <a:bodyPr vert="horz" wrap="square" lIns="91440" tIns="45720" rIns="91440" bIns="45720" rtlCol="0" anchor="ctr">
          <a:normAutofit/>
          <a:scene3d>
            <a:camera prst="orthographicFront"/>
            <a:lightRig rig="soft" dir="tl">
              <a:rot lat="0" lon="0" rev="0"/>
            </a:lightRig>
          </a:scene3d>
          <a:sp3d contourW="25400" prstMaterial="matte">
            <a:bevelT w="25400" h="55880" prst="artDeco"/>
            <a:contourClr>
              <a:schemeClr val="accent2">
                <a:tint val="20000"/>
              </a:schemeClr>
            </a:contourClr>
          </a:sp3d>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Rest, if you must </a:t>
          </a:r>
          <a:b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br>
          <a:r>
            <a:rPr lang="en-US"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rPr>
            <a:t>but don’t you quit.</a:t>
          </a:r>
          <a:endParaRPr lang="en-IN" b="1" spc="50">
            <a:ln w="11430"/>
            <a:gradFill>
              <a:gsLst>
                <a:gs pos="25000">
                  <a:schemeClr val="accent2">
                    <a:satMod val="155000"/>
                  </a:schemeClr>
                </a:gs>
                <a:gs pos="100000">
                  <a:schemeClr val="accent2">
                    <a:shade val="45000"/>
                    <a:satMod val="165000"/>
                  </a:schemeClr>
                </a:gs>
              </a:gsLst>
              <a:lin ang="5400000"/>
            </a:gradFill>
            <a:effectLst>
              <a:glow rad="139700">
                <a:schemeClr val="accent3">
                  <a:satMod val="175000"/>
                  <a:alpha val="40000"/>
                </a:schemeClr>
              </a:glow>
              <a:outerShdw blurRad="76200" dist="50800" dir="5400000" algn="tl" rotWithShape="0">
                <a:srgbClr val="000000">
                  <a:alpha val="65000"/>
                </a:srgbClr>
              </a:outerShdw>
            </a:effectLst>
          </a:endParaRPr>
        </a:p>
      </xdr:txBody>
    </xdr:sp>
    <xdr:clientData/>
  </xdr:twoCellAnchor>
  <xdr:twoCellAnchor>
    <xdr:from>
      <xdr:col>0</xdr:col>
      <xdr:colOff>447675</xdr:colOff>
      <xdr:row>0</xdr:row>
      <xdr:rowOff>0</xdr:rowOff>
    </xdr:from>
    <xdr:to>
      <xdr:col>15</xdr:col>
      <xdr:colOff>123825</xdr:colOff>
      <xdr:row>7</xdr:row>
      <xdr:rowOff>28576</xdr:rowOff>
    </xdr:to>
    <xdr:sp macro="" textlink="">
      <xdr:nvSpPr>
        <xdr:cNvPr id="3" name="Subtitle 2"/>
        <xdr:cNvSpPr>
          <a:spLocks noGrp="1"/>
        </xdr:cNvSpPr>
      </xdr:nvSpPr>
      <xdr:spPr>
        <a:xfrm>
          <a:off x="447675" y="114300"/>
          <a:ext cx="8820150" cy="1438276"/>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just"/>
          <a:r>
            <a:rPr lang="en-IN" sz="2400">
              <a:solidFill>
                <a:schemeClr val="tx2">
                  <a:lumMod val="50000"/>
                </a:schemeClr>
              </a:solidFill>
            </a:rPr>
            <a:t>Hello Dear friends,</a:t>
          </a:r>
        </a:p>
        <a:p>
          <a:pPr algn="just"/>
          <a:r>
            <a:rPr lang="en-US" sz="2400">
              <a:solidFill>
                <a:schemeClr val="tx2">
                  <a:lumMod val="50000"/>
                </a:schemeClr>
              </a:solidFill>
            </a:rPr>
            <a:t>I know, some of you are very upset right now due to your current preparation for examination. I want to say you that …..</a:t>
          </a:r>
          <a:endParaRPr lang="en-IN" sz="2400">
            <a:solidFill>
              <a:schemeClr val="tx2">
                <a:lumMod val="50000"/>
              </a:schemeClr>
            </a:solidFill>
          </a:endParaRPr>
        </a:p>
      </xdr:txBody>
    </xdr:sp>
    <xdr:clientData/>
  </xdr:twoCellAnchor>
  <xdr:twoCellAnchor>
    <xdr:from>
      <xdr:col>0</xdr:col>
      <xdr:colOff>400050</xdr:colOff>
      <xdr:row>13</xdr:row>
      <xdr:rowOff>114283</xdr:rowOff>
    </xdr:from>
    <xdr:to>
      <xdr:col>15</xdr:col>
      <xdr:colOff>342900</xdr:colOff>
      <xdr:row>26</xdr:row>
      <xdr:rowOff>123825</xdr:rowOff>
    </xdr:to>
    <xdr:sp macro="" textlink="">
      <xdr:nvSpPr>
        <xdr:cNvPr id="5" name="Subtitle 2"/>
        <xdr:cNvSpPr txBox="1">
          <a:spLocks/>
        </xdr:cNvSpPr>
      </xdr:nvSpPr>
      <xdr:spPr>
        <a:xfrm>
          <a:off x="400050" y="2781283"/>
          <a:ext cx="9086850" cy="2486042"/>
        </a:xfrm>
        <a:prstGeom prst="rect">
          <a:avLst/>
        </a:prstGeom>
      </xdr:spPr>
      <xdr:txBody>
        <a:bodyPr vert="horz" wrap="square" lIns="91440" tIns="45720" rIns="91440" bIns="4572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just">
            <a:spcBef>
              <a:spcPct val="20000"/>
            </a:spcBef>
          </a:pPr>
          <a:r>
            <a:rPr lang="en-US" sz="2400">
              <a:solidFill>
                <a:schemeClr val="tx2">
                  <a:lumMod val="50000"/>
                </a:schemeClr>
              </a:solidFill>
            </a:rPr>
            <a:t>The world is moving so fast these days that the man who says it cannot be done is generally interrupted by someone doing it</a:t>
          </a:r>
          <a:r>
            <a:rPr lang="en-IN" sz="2400">
              <a:solidFill>
                <a:schemeClr val="tx2">
                  <a:lumMod val="50000"/>
                </a:schemeClr>
              </a:solidFill>
            </a:rPr>
            <a:t>. </a:t>
          </a:r>
          <a:r>
            <a:rPr lang="en-US" sz="2400">
              <a:solidFill>
                <a:schemeClr val="tx2">
                  <a:lumMod val="50000"/>
                </a:schemeClr>
              </a:solidFill>
            </a:rPr>
            <a:t>Whether you be man or woman you will never do anything in this world without courage. It is the greatest quality of the mind next to honour.</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.........All the Best for your Exam</a:t>
          </a:r>
        </a:p>
        <a:p>
          <a:pPr lvl="0" algn="r">
            <a:spcBef>
              <a:spcPct val="20000"/>
            </a:spcBef>
          </a:pPr>
          <a:r>
            <a:rPr kumimoji="0" lang="en-US" sz="2400" b="0" i="0" u="none" strike="noStrike" kern="1200" cap="none" spc="0" normalizeH="0" baseline="0">
              <a:ln>
                <a:noFill/>
              </a:ln>
              <a:solidFill>
                <a:schemeClr val="tx2">
                  <a:lumMod val="50000"/>
                </a:schemeClr>
              </a:solidFill>
              <a:effectLst/>
              <a:uLnTx/>
              <a:uFillTx/>
              <a:latin typeface="+mn-lt"/>
              <a:ea typeface="+mn-ea"/>
              <a:cs typeface="+mn-cs"/>
            </a:rPr>
            <a:t>Akash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228600</xdr:colOff>
      <xdr:row>0</xdr:row>
      <xdr:rowOff>57152</xdr:rowOff>
    </xdr:from>
    <xdr:to>
      <xdr:col>15</xdr:col>
      <xdr:colOff>600075</xdr:colOff>
      <xdr:row>1</xdr:row>
      <xdr:rowOff>285751</xdr:rowOff>
    </xdr:to>
    <xdr:sp macro="" textlink="">
      <xdr:nvSpPr>
        <xdr:cNvPr id="2" name="Subtitle 2"/>
        <xdr:cNvSpPr>
          <a:spLocks noGrp="1"/>
        </xdr:cNvSpPr>
      </xdr:nvSpPr>
      <xdr:spPr>
        <a:xfrm>
          <a:off x="4171950" y="57152"/>
          <a:ext cx="7077075" cy="428624"/>
        </a:xfrm>
        <a:prstGeom prst="rect">
          <a:avLst/>
        </a:prstGeom>
      </xdr:spPr>
      <xdr:txBody>
        <a:bodyPr vert="horz" wrap="square" lIns="91440" tIns="45720" rIns="91440" bIns="45720" rtlCol="0">
          <a:normAutofit/>
        </a:bodyPr>
        <a:lstStyle>
          <a:lvl1pPr marL="0" indent="0" algn="ctr" defTabSz="914400" rtl="0" eaLnBrk="1" latinLnBrk="0" hangingPunct="1">
            <a:spcBef>
              <a:spcPct val="20000"/>
            </a:spcBef>
            <a:buFont typeface="Arial" pitchFamily="34" charset="0"/>
            <a:buNone/>
            <a:defRPr sz="3200" kern="1200">
              <a:solidFill>
                <a:schemeClr val="tx1">
                  <a:tint val="75000"/>
                </a:schemeClr>
              </a:solidFill>
              <a:latin typeface="+mn-lt"/>
              <a:ea typeface="+mn-ea"/>
              <a:cs typeface="+mn-cs"/>
            </a:defRPr>
          </a:lvl1pPr>
          <a:lvl2pPr marL="457200" indent="0" algn="ctr" defTabSz="914400" rtl="0" eaLnBrk="1" latinLnBrk="0" hangingPunct="1">
            <a:spcBef>
              <a:spcPct val="20000"/>
            </a:spcBef>
            <a:buFont typeface="Arial" pitchFamily="34" charset="0"/>
            <a:buNone/>
            <a:defRPr sz="2800" kern="1200">
              <a:solidFill>
                <a:schemeClr val="tx1">
                  <a:tint val="75000"/>
                </a:schemeClr>
              </a:solidFill>
              <a:latin typeface="+mn-lt"/>
              <a:ea typeface="+mn-ea"/>
              <a:cs typeface="+mn-cs"/>
            </a:defRPr>
          </a:lvl2pPr>
          <a:lvl3pPr marL="914400" indent="0" algn="ctr" defTabSz="914400" rtl="0" eaLnBrk="1" latinLnBrk="0" hangingPunct="1">
            <a:spcBef>
              <a:spcPct val="20000"/>
            </a:spcBef>
            <a:buFont typeface="Arial" pitchFamily="34" charset="0"/>
            <a:buNone/>
            <a:defRPr sz="2400" kern="1200">
              <a:solidFill>
                <a:schemeClr val="tx1">
                  <a:tint val="75000"/>
                </a:schemeClr>
              </a:solidFill>
              <a:latin typeface="+mn-lt"/>
              <a:ea typeface="+mn-ea"/>
              <a:cs typeface="+mn-cs"/>
            </a:defRPr>
          </a:lvl3pPr>
          <a:lvl4pPr marL="1371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4pPr>
          <a:lvl5pPr marL="18288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5pPr>
          <a:lvl6pPr marL="22860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6pPr>
          <a:lvl7pPr marL="27432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7pPr>
          <a:lvl8pPr marL="32004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8pPr>
          <a:lvl9pPr marL="3657600" indent="0" algn="ctr" defTabSz="914400" rtl="0" eaLnBrk="1" latinLnBrk="0" hangingPunct="1">
            <a:spcBef>
              <a:spcPct val="20000"/>
            </a:spcBef>
            <a:buFont typeface="Arial" pitchFamily="34" charset="0"/>
            <a:buNone/>
            <a:defRPr sz="2000" kern="1200">
              <a:solidFill>
                <a:schemeClr val="tx1">
                  <a:tint val="75000"/>
                </a:schemeClr>
              </a:solidFill>
              <a:latin typeface="+mn-lt"/>
              <a:ea typeface="+mn-ea"/>
              <a:cs typeface="+mn-cs"/>
            </a:defRPr>
          </a:lvl9pPr>
        </a:lstStyle>
        <a:p>
          <a:pPr algn="ctr"/>
          <a:r>
            <a:rPr lang="en-US" sz="2400">
              <a:solidFill>
                <a:schemeClr val="accent6">
                  <a:lumMod val="75000"/>
                </a:schemeClr>
              </a:solidFill>
            </a:rPr>
            <a:t>Complete</a:t>
          </a:r>
          <a:r>
            <a:rPr lang="en-US" sz="2400" baseline="0">
              <a:solidFill>
                <a:schemeClr val="accent6">
                  <a:lumMod val="75000"/>
                </a:schemeClr>
              </a:solidFill>
            </a:rPr>
            <a:t> Following Fields for Preparing Planning Chart </a:t>
          </a:r>
          <a:endParaRPr lang="en-IN" sz="2400">
            <a:solidFill>
              <a:schemeClr val="accent6">
                <a:lumMod val="75000"/>
              </a:schemeClr>
            </a:solidFill>
          </a:endParaRPr>
        </a:p>
      </xdr:txBody>
    </xdr:sp>
    <xdr:clientData/>
  </xdr:twoCellAnchor>
  <xdr:twoCellAnchor>
    <xdr:from>
      <xdr:col>6</xdr:col>
      <xdr:colOff>133349</xdr:colOff>
      <xdr:row>1</xdr:row>
      <xdr:rowOff>333376</xdr:rowOff>
    </xdr:from>
    <xdr:to>
      <xdr:col>10</xdr:col>
      <xdr:colOff>95250</xdr:colOff>
      <xdr:row>3</xdr:row>
      <xdr:rowOff>171450</xdr:rowOff>
    </xdr:to>
    <xdr:sp macro="" textlink="">
      <xdr:nvSpPr>
        <xdr:cNvPr id="4" name="Title 1"/>
        <xdr:cNvSpPr>
          <a:spLocks noGrp="1"/>
        </xdr:cNvSpPr>
      </xdr:nvSpPr>
      <xdr:spPr>
        <a:xfrm>
          <a:off x="5295899" y="533401"/>
          <a:ext cx="2400301" cy="600074"/>
        </a:xfrm>
        <a:prstGeom prst="rect">
          <a:avLst/>
        </a:prstGeom>
      </xdr:spPr>
      <xdr:txBody>
        <a:bodyPr vert="horz" wrap="square" lIns="91440" tIns="45720" rIns="91440" bIns="45720" rtlCol="0" anchor="ctr">
          <a:noAutofit/>
        </a:bodyPr>
        <a:lstStyle>
          <a:lvl1pPr algn="ctr" defTabSz="914400" rtl="0" eaLnBrk="1" latinLnBrk="0" hangingPunct="1">
            <a:spcBef>
              <a:spcPct val="0"/>
            </a:spcBef>
            <a:buNone/>
            <a:defRPr sz="4400" kern="1200">
              <a:solidFill>
                <a:schemeClr val="tx1"/>
              </a:solidFill>
              <a:latin typeface="+mj-lt"/>
              <a:ea typeface="+mj-ea"/>
              <a:cs typeface="+mj-cs"/>
            </a:defRPr>
          </a:lvl1pPr>
        </a:lstStyle>
        <a:p>
          <a:r>
            <a:rPr lang="en-US" sz="2400" b="1">
              <a:solidFill>
                <a:schemeClr val="accent6">
                  <a:lumMod val="75000"/>
                </a:schemeClr>
              </a:solidFill>
            </a:rPr>
            <a:t>Name :</a:t>
          </a:r>
          <a:endParaRPr lang="en-IN" sz="2400" b="1">
            <a:solidFill>
              <a:schemeClr val="accent6">
                <a:lumMod val="7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90" zoomScaleNormal="90" workbookViewId="0">
      <selection activeCell="P18" sqref="P18"/>
    </sheetView>
  </sheetViews>
  <sheetFormatPr defaultColWidth="0" defaultRowHeight="15" zeroHeight="1" x14ac:dyDescent="0.25"/>
  <cols>
    <col min="1" max="16" width="9.140625" style="105" customWidth="1"/>
    <col min="17" max="16384" width="9.140625" style="105" hidden="1"/>
  </cols>
  <sheetData>
    <row r="1" spans="2:2" x14ac:dyDescent="0.25"/>
    <row r="2" spans="2:2" x14ac:dyDescent="0.25">
      <c r="B2" s="106"/>
    </row>
    <row r="3" spans="2:2" x14ac:dyDescent="0.25"/>
    <row r="4" spans="2:2" x14ac:dyDescent="0.25"/>
    <row r="5" spans="2:2" x14ac:dyDescent="0.25"/>
    <row r="6" spans="2:2" x14ac:dyDescent="0.25"/>
    <row r="7" spans="2:2" x14ac:dyDescent="0.25"/>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sheetProtection select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0" zoomScaleNormal="90" workbookViewId="0">
      <selection activeCell="F10" sqref="F10:P17"/>
    </sheetView>
  </sheetViews>
  <sheetFormatPr defaultColWidth="0" defaultRowHeight="15" zeroHeight="1" x14ac:dyDescent="0.25"/>
  <cols>
    <col min="1" max="1" width="4.85546875" style="148" customWidth="1"/>
    <col min="2" max="2" width="18.140625" style="146" customWidth="1"/>
    <col min="3" max="3" width="21.85546875" style="147" customWidth="1"/>
    <col min="4" max="4" width="13" style="147" customWidth="1"/>
    <col min="5" max="5" width="2.7109375" style="148" customWidth="1"/>
    <col min="6" max="9" width="9.140625" style="148" customWidth="1"/>
    <col min="10" max="10" width="20.5703125" style="148" customWidth="1"/>
    <col min="11" max="13" width="9.140625" style="148" customWidth="1"/>
    <col min="14" max="14" width="12.7109375" style="148" customWidth="1"/>
    <col min="15" max="16" width="9.140625" style="148" customWidth="1"/>
    <col min="17" max="17" width="15.5703125" style="148" bestFit="1" customWidth="1"/>
    <col min="18" max="18" width="9.140625" style="148" customWidth="1"/>
    <col min="19" max="19" width="17.28515625" style="148" bestFit="1" customWidth="1"/>
    <col min="20" max="16384" width="9.140625" style="148" hidden="1"/>
  </cols>
  <sheetData>
    <row r="1" spans="1:18" ht="15.75" thickBot="1" x14ac:dyDescent="0.3">
      <c r="A1" s="156"/>
      <c r="B1" s="157"/>
      <c r="C1" s="158"/>
      <c r="D1" s="158"/>
      <c r="E1" s="156"/>
      <c r="F1" s="156"/>
      <c r="G1" s="156"/>
      <c r="H1" s="156"/>
      <c r="I1" s="156"/>
      <c r="J1" s="156"/>
      <c r="K1" s="156"/>
      <c r="L1" s="156"/>
      <c r="M1" s="156"/>
      <c r="N1" s="156"/>
      <c r="O1" s="156"/>
      <c r="P1" s="156"/>
    </row>
    <row r="2" spans="1:18" ht="33" customHeight="1" thickBot="1" x14ac:dyDescent="0.3">
      <c r="A2" s="156"/>
      <c r="B2" s="219" t="s">
        <v>152</v>
      </c>
      <c r="C2" s="220"/>
      <c r="D2" s="221"/>
      <c r="E2" s="156"/>
      <c r="F2" s="156"/>
      <c r="G2" s="156"/>
      <c r="H2" s="156"/>
      <c r="I2" s="156"/>
      <c r="J2" s="156"/>
      <c r="K2" s="156"/>
      <c r="L2" s="156"/>
      <c r="M2" s="156"/>
      <c r="N2" s="156"/>
      <c r="O2" s="156"/>
      <c r="P2" s="156"/>
    </row>
    <row r="3" spans="1:18" ht="23.25" x14ac:dyDescent="0.25">
      <c r="A3" s="156"/>
      <c r="B3" s="226" t="str">
        <f>IF(IFERROR(Allocation!I3," ")=0," ",IFERROR(Allocation!I3," "))</f>
        <v>Group I</v>
      </c>
      <c r="C3" s="227"/>
      <c r="D3" s="228"/>
      <c r="E3" s="156"/>
      <c r="F3" s="156"/>
      <c r="G3" s="161"/>
      <c r="H3" s="162"/>
      <c r="I3" s="162"/>
      <c r="J3" s="163"/>
      <c r="K3" s="177" t="s">
        <v>179</v>
      </c>
      <c r="L3" s="150"/>
      <c r="M3" s="150"/>
      <c r="N3" s="150"/>
      <c r="O3" s="151"/>
      <c r="P3" s="156"/>
    </row>
    <row r="4" spans="1:18" ht="33" customHeight="1" x14ac:dyDescent="0.25">
      <c r="A4" s="156"/>
      <c r="B4" s="180" t="s">
        <v>155</v>
      </c>
      <c r="C4" s="181" t="s">
        <v>151</v>
      </c>
      <c r="D4" s="182" t="s">
        <v>154</v>
      </c>
      <c r="E4" s="159"/>
      <c r="F4" s="156"/>
      <c r="G4" s="164"/>
      <c r="H4" s="165"/>
      <c r="I4" s="165"/>
      <c r="J4" s="166"/>
      <c r="K4" s="152"/>
      <c r="L4" s="152"/>
      <c r="M4" s="152"/>
      <c r="N4" s="152"/>
      <c r="O4" s="153"/>
      <c r="P4" s="160"/>
      <c r="Q4" s="149"/>
      <c r="R4" s="149"/>
    </row>
    <row r="5" spans="1:18" ht="24" customHeight="1" x14ac:dyDescent="0.25">
      <c r="A5" s="156"/>
      <c r="B5" s="187" t="s">
        <v>170</v>
      </c>
      <c r="C5" s="184">
        <f>IF(IFERROR(Allocation!D38," ")=0," ",IFERROR(Allocation!D38," "))</f>
        <v>84</v>
      </c>
      <c r="D5" s="185" t="str">
        <f>IF(IFERROR(Allocation!E38," ")=0," ",LEFT(IFERROR(Allocation!E38," "),3))</f>
        <v xml:space="preserve">0% </v>
      </c>
      <c r="E5" s="156"/>
      <c r="F5" s="156"/>
      <c r="G5" s="167"/>
      <c r="H5" s="213" t="s">
        <v>153</v>
      </c>
      <c r="I5" s="214"/>
      <c r="J5" s="214"/>
      <c r="K5" s="214"/>
      <c r="L5" s="214"/>
      <c r="M5" s="214"/>
      <c r="N5" s="215"/>
      <c r="O5" s="168"/>
      <c r="P5" s="160"/>
      <c r="Q5" s="149"/>
      <c r="R5" s="149"/>
    </row>
    <row r="6" spans="1:18" ht="30" x14ac:dyDescent="0.25">
      <c r="A6" s="156"/>
      <c r="B6" s="183" t="str">
        <f>IF(IFERROR(Allocation!G6," ")=0," ",IFERROR(Allocation!G6," "))</f>
        <v>2. Law &amp; Ethics and Communication</v>
      </c>
      <c r="C6" s="184">
        <f>IF(IFERROR(Allocation!H35," ")=0," ",IFERROR(Allocation!H35," "))</f>
        <v>66.5</v>
      </c>
      <c r="D6" s="185" t="str">
        <f>IF(IFERROR(Allocation!I35," ")=0," ",LEFT(IFERROR(Allocation!I35," "),3))</f>
        <v xml:space="preserve">0% </v>
      </c>
      <c r="E6" s="156"/>
      <c r="F6" s="156"/>
      <c r="G6" s="169"/>
      <c r="H6" s="170"/>
      <c r="I6" s="170"/>
      <c r="J6" s="170"/>
      <c r="K6" s="171"/>
      <c r="L6" s="170"/>
      <c r="M6" s="170"/>
      <c r="N6" s="170"/>
      <c r="O6" s="172"/>
      <c r="P6" s="160"/>
      <c r="Q6" s="149"/>
      <c r="R6" s="149"/>
    </row>
    <row r="7" spans="1:18" ht="21" x14ac:dyDescent="0.25">
      <c r="A7" s="156"/>
      <c r="B7" s="187" t="str">
        <f>IF(IFERROR(Allocation!K6," ")=0," ",IFERROR(Allocation!K6," "))</f>
        <v>3. Costing / FM</v>
      </c>
      <c r="C7" s="184">
        <f>IF(IFERROR(Allocation!L35," ")=0," ",IFERROR(Allocation!L35," "))</f>
        <v>113</v>
      </c>
      <c r="D7" s="185" t="str">
        <f>IF(IFERROR(Allocation!M35," ")=0," ",LEFT(IFERROR(Allocation!M35," "),3))</f>
        <v xml:space="preserve">0% </v>
      </c>
      <c r="E7" s="156"/>
      <c r="F7" s="156"/>
      <c r="G7" s="178"/>
      <c r="H7" s="216">
        <v>41099</v>
      </c>
      <c r="I7" s="217"/>
      <c r="J7" s="218"/>
      <c r="K7" s="179" t="s">
        <v>136</v>
      </c>
      <c r="L7" s="216">
        <v>41212</v>
      </c>
      <c r="M7" s="217"/>
      <c r="N7" s="218"/>
      <c r="O7" s="172"/>
      <c r="P7" s="160"/>
      <c r="R7" s="149"/>
    </row>
    <row r="8" spans="1:18" ht="16.5" customHeight="1" thickBot="1" x14ac:dyDescent="0.3">
      <c r="A8" s="156"/>
      <c r="B8" s="183" t="str">
        <f>IF(IFERROR(Allocation!O6," ")=0," ",IFERROR(Allocation!O6," "))</f>
        <v>4. Income Tax</v>
      </c>
      <c r="C8" s="184">
        <f>IF(IFERROR(Allocation!P35," ")=0," ",IFERROR(Allocation!P35," "))</f>
        <v>54.25</v>
      </c>
      <c r="D8" s="185" t="str">
        <f>IF(IFERROR(Allocation!Q35," ")=0," ",LEFT(IFERROR(Allocation!Q35," "),3))</f>
        <v xml:space="preserve">0% </v>
      </c>
      <c r="E8" s="156"/>
      <c r="F8" s="156"/>
      <c r="G8" s="173"/>
      <c r="H8" s="174"/>
      <c r="I8" s="174"/>
      <c r="J8" s="175"/>
      <c r="K8" s="175"/>
      <c r="L8" s="175"/>
      <c r="M8" s="175"/>
      <c r="N8" s="175"/>
      <c r="O8" s="176"/>
      <c r="P8" s="160"/>
      <c r="Q8" s="149"/>
      <c r="R8" s="149"/>
    </row>
    <row r="9" spans="1:18" ht="21" customHeight="1" thickBot="1" x14ac:dyDescent="0.3">
      <c r="A9" s="156"/>
      <c r="B9" s="222" t="str">
        <f>"Total Hrs. Required for "&amp;TEXT(B3,0)</f>
        <v>Total Hrs. Required for Group I</v>
      </c>
      <c r="C9" s="223"/>
      <c r="D9" s="197">
        <f>SUM(C5:C8)</f>
        <v>317.75</v>
      </c>
      <c r="E9" s="156"/>
      <c r="F9" s="156"/>
      <c r="P9" s="160"/>
      <c r="Q9" s="154"/>
      <c r="R9" s="149"/>
    </row>
    <row r="10" spans="1:18" ht="33.75" customHeight="1" x14ac:dyDescent="0.25">
      <c r="A10" s="156"/>
      <c r="B10" s="229" t="str">
        <f>IF(IFERROR(Allocation!R3," ")=0," ",IFERROR(Allocation!R3," "))</f>
        <v>Group II</v>
      </c>
      <c r="C10" s="230"/>
      <c r="D10" s="231"/>
      <c r="E10" s="156"/>
      <c r="F10" s="204" t="s">
        <v>181</v>
      </c>
      <c r="G10" s="205"/>
      <c r="H10" s="205"/>
      <c r="I10" s="205"/>
      <c r="J10" s="205"/>
      <c r="K10" s="205"/>
      <c r="L10" s="205"/>
      <c r="M10" s="205"/>
      <c r="N10" s="205"/>
      <c r="O10" s="205"/>
      <c r="P10" s="206"/>
      <c r="Q10" s="149"/>
      <c r="R10" s="149"/>
    </row>
    <row r="11" spans="1:18" ht="20.25" customHeight="1" x14ac:dyDescent="0.25">
      <c r="A11" s="156"/>
      <c r="B11" s="180" t="s">
        <v>155</v>
      </c>
      <c r="C11" s="181" t="s">
        <v>151</v>
      </c>
      <c r="D11" s="182" t="s">
        <v>154</v>
      </c>
      <c r="E11" s="156"/>
      <c r="F11" s="207"/>
      <c r="G11" s="208"/>
      <c r="H11" s="208"/>
      <c r="I11" s="208"/>
      <c r="J11" s="208"/>
      <c r="K11" s="208"/>
      <c r="L11" s="208"/>
      <c r="M11" s="208"/>
      <c r="N11" s="208"/>
      <c r="O11" s="208"/>
      <c r="P11" s="209"/>
      <c r="Q11" s="149"/>
      <c r="R11" s="149"/>
    </row>
    <row r="12" spans="1:18" ht="35.25" customHeight="1" x14ac:dyDescent="0.25">
      <c r="A12" s="156"/>
      <c r="B12" s="187" t="s">
        <v>171</v>
      </c>
      <c r="C12" s="184">
        <f>IF(IFERROR(Allocation!D40," ")=0," ",IFERROR(Allocation!D40," "))</f>
        <v>40</v>
      </c>
      <c r="D12" s="185" t="str">
        <f>IF(IFERROR(Allocation!E40," ")=0," ",LEFT(IFERROR(Allocation!E40," "),3))</f>
        <v xml:space="preserve">0% </v>
      </c>
      <c r="E12" s="156"/>
      <c r="F12" s="207"/>
      <c r="G12" s="208"/>
      <c r="H12" s="208"/>
      <c r="I12" s="208"/>
      <c r="J12" s="208"/>
      <c r="K12" s="208"/>
      <c r="L12" s="208"/>
      <c r="M12" s="208"/>
      <c r="N12" s="208"/>
      <c r="O12" s="208"/>
      <c r="P12" s="209"/>
      <c r="Q12" s="149"/>
      <c r="R12" s="149"/>
    </row>
    <row r="13" spans="1:18" ht="26.25" customHeight="1" x14ac:dyDescent="0.25">
      <c r="A13" s="156"/>
      <c r="B13" s="183" t="str">
        <f>IF(IFERROR(Allocation!S6," ")=0," ",IFERROR(Allocation!S6," "))</f>
        <v>6. Audit</v>
      </c>
      <c r="C13" s="184">
        <f>IF(IFERROR(Allocation!T35," ")=0," ",IFERROR(Allocation!T35," "))</f>
        <v>36</v>
      </c>
      <c r="D13" s="185" t="str">
        <f>IF(IFERROR(Allocation!U35," ")=0," ",LEFT(IFERROR(Allocation!U35," "),3))</f>
        <v xml:space="preserve">0% </v>
      </c>
      <c r="E13" s="156"/>
      <c r="F13" s="207"/>
      <c r="G13" s="208"/>
      <c r="H13" s="208"/>
      <c r="I13" s="208"/>
      <c r="J13" s="208"/>
      <c r="K13" s="208"/>
      <c r="L13" s="208"/>
      <c r="M13" s="208"/>
      <c r="N13" s="208"/>
      <c r="O13" s="208"/>
      <c r="P13" s="209"/>
      <c r="Q13" s="155"/>
      <c r="R13" s="149"/>
    </row>
    <row r="14" spans="1:18" ht="15.75" x14ac:dyDescent="0.25">
      <c r="A14" s="156"/>
      <c r="B14" s="187" t="str">
        <f>IF(IFERROR(Allocation!W6," ")=0," ",IFERROR(Allocation!W6," "))</f>
        <v>7. IT &amp; SM</v>
      </c>
      <c r="C14" s="184">
        <f>IF(IFERROR(Allocation!X35," ")=0," ",IFERROR(Allocation!X35," "))</f>
        <v>36</v>
      </c>
      <c r="D14" s="185" t="str">
        <f>IF(IFERROR(Allocation!Y35," ")=0," ",LEFT(IFERROR(Allocation!Y35," "),3))</f>
        <v xml:space="preserve">0% </v>
      </c>
      <c r="E14" s="156"/>
      <c r="F14" s="207"/>
      <c r="G14" s="208"/>
      <c r="H14" s="208"/>
      <c r="I14" s="208"/>
      <c r="J14" s="208"/>
      <c r="K14" s="208"/>
      <c r="L14" s="208"/>
      <c r="M14" s="208"/>
      <c r="N14" s="208"/>
      <c r="O14" s="208"/>
      <c r="P14" s="209"/>
      <c r="Q14" s="149"/>
      <c r="R14" s="149"/>
    </row>
    <row r="15" spans="1:18" ht="18.75" thickBot="1" x14ac:dyDescent="0.3">
      <c r="A15" s="156"/>
      <c r="B15" s="224" t="str">
        <f>"Total Hrs. Required for "&amp;TEXT(B10,0)</f>
        <v>Total Hrs. Required for Group II</v>
      </c>
      <c r="C15" s="225"/>
      <c r="D15" s="193">
        <f>SUM(C12:C14)</f>
        <v>112</v>
      </c>
      <c r="E15" s="156"/>
      <c r="F15" s="207"/>
      <c r="G15" s="208"/>
      <c r="H15" s="208"/>
      <c r="I15" s="208"/>
      <c r="J15" s="208"/>
      <c r="K15" s="208"/>
      <c r="L15" s="208"/>
      <c r="M15" s="208"/>
      <c r="N15" s="208"/>
      <c r="O15" s="208"/>
      <c r="P15" s="209"/>
    </row>
    <row r="16" spans="1:18" ht="24" customHeight="1" thickBot="1" x14ac:dyDescent="0.3">
      <c r="A16" s="156"/>
      <c r="B16" s="232" t="s">
        <v>159</v>
      </c>
      <c r="C16" s="233"/>
      <c r="D16" s="186">
        <f>D9+D15</f>
        <v>429.75</v>
      </c>
      <c r="E16" s="156"/>
      <c r="F16" s="207"/>
      <c r="G16" s="208"/>
      <c r="H16" s="208"/>
      <c r="I16" s="208"/>
      <c r="J16" s="208"/>
      <c r="K16" s="208"/>
      <c r="L16" s="208"/>
      <c r="M16" s="208"/>
      <c r="N16" s="208"/>
      <c r="O16" s="208"/>
      <c r="P16" s="209"/>
    </row>
    <row r="17" spans="1:16" ht="19.5" customHeight="1" thickBot="1" x14ac:dyDescent="0.3">
      <c r="A17" s="156"/>
      <c r="B17" s="157"/>
      <c r="C17" s="158"/>
      <c r="D17" s="158"/>
      <c r="E17" s="156"/>
      <c r="F17" s="210"/>
      <c r="G17" s="211"/>
      <c r="H17" s="211"/>
      <c r="I17" s="211"/>
      <c r="J17" s="211"/>
      <c r="K17" s="211"/>
      <c r="L17" s="211"/>
      <c r="M17" s="211"/>
      <c r="N17" s="211"/>
      <c r="O17" s="211"/>
      <c r="P17" s="212"/>
    </row>
    <row r="18" spans="1:16" ht="15" customHeight="1" x14ac:dyDescent="0.25">
      <c r="B18" s="157"/>
      <c r="C18" s="158"/>
      <c r="D18" s="158"/>
    </row>
    <row r="19" spans="1:16" ht="15" customHeight="1" x14ac:dyDescent="0.25"/>
    <row r="20" spans="1:16" ht="15" hidden="1" customHeight="1" x14ac:dyDescent="0.25"/>
  </sheetData>
  <sheetProtection selectLockedCells="1"/>
  <mergeCells count="10">
    <mergeCell ref="F10:P17"/>
    <mergeCell ref="H5:N5"/>
    <mergeCell ref="H7:J7"/>
    <mergeCell ref="L7:N7"/>
    <mergeCell ref="B2:D2"/>
    <mergeCell ref="B9:C9"/>
    <mergeCell ref="B15:C15"/>
    <mergeCell ref="B3:D3"/>
    <mergeCell ref="B10:D10"/>
    <mergeCell ref="B16:C16"/>
  </mergeCells>
  <pageMargins left="0.7" right="0.7" top="0.75" bottom="0.75" header="0.3" footer="0.3"/>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Y68"/>
  <sheetViews>
    <sheetView tabSelected="1" topLeftCell="O1" zoomScaleNormal="100" workbookViewId="0">
      <pane ySplit="6" topLeftCell="A7" activePane="bottomLeft" state="frozen"/>
      <selection pane="bottomLeft" activeCell="V4" sqref="V4"/>
    </sheetView>
  </sheetViews>
  <sheetFormatPr defaultColWidth="9.140625" defaultRowHeight="15" zeroHeight="1" x14ac:dyDescent="0.25"/>
  <cols>
    <col min="1" max="1" width="2" style="4" customWidth="1"/>
    <col min="2" max="2" width="6.85546875" style="5" customWidth="1"/>
    <col min="3" max="3" width="25.85546875" style="6" customWidth="1"/>
    <col min="4" max="4" width="7.7109375" style="9" customWidth="1"/>
    <col min="5" max="5" width="15.5703125" style="9" customWidth="1"/>
    <col min="6" max="6" width="12.42578125" style="6" customWidth="1"/>
    <col min="7" max="7" width="27.42578125" style="6" customWidth="1"/>
    <col min="8" max="8" width="7.5703125" style="9" customWidth="1"/>
    <col min="9" max="9" width="15.7109375" style="9" customWidth="1"/>
    <col min="10" max="10" width="8.42578125" style="6" customWidth="1"/>
    <col min="11" max="11" width="26.140625" style="9" customWidth="1"/>
    <col min="12" max="12" width="9.140625" style="4" customWidth="1"/>
    <col min="13" max="13" width="18.85546875" style="4" customWidth="1"/>
    <col min="14" max="14" width="8" style="4" customWidth="1"/>
    <col min="15" max="15" width="25" style="4" customWidth="1"/>
    <col min="16" max="16" width="10.28515625" style="4" customWidth="1"/>
    <col min="17" max="17" width="16" style="4" customWidth="1"/>
    <col min="18" max="18" width="8" style="4" customWidth="1"/>
    <col min="19" max="19" width="23" style="4" customWidth="1"/>
    <col min="20" max="20" width="10.28515625" style="4" customWidth="1"/>
    <col min="21" max="21" width="16" style="4" customWidth="1"/>
    <col min="22" max="22" width="7.42578125" style="4" customWidth="1"/>
    <col min="23" max="23" width="28.7109375" style="4" customWidth="1"/>
    <col min="24" max="24" width="9.42578125" style="4" customWidth="1"/>
    <col min="25" max="25" width="15.7109375" style="4" customWidth="1"/>
    <col min="26" max="26" width="8.5703125" style="4" customWidth="1"/>
    <col min="27" max="27" width="7.5703125" style="4" customWidth="1"/>
    <col min="28" max="16384" width="9.140625" style="4"/>
  </cols>
  <sheetData>
    <row r="1" spans="1:25" x14ac:dyDescent="0.25">
      <c r="B1" s="112" t="str">
        <f ca="1">"Current Date: "&amp;TEXT(NOW(),"dd-mmmm-yyyy")</f>
        <v>Current Date: 08-July-2012</v>
      </c>
      <c r="C1" s="103"/>
      <c r="M1" s="86" t="str">
        <f>PROPER('Details &amp; Report'!K3)</f>
        <v>Akash</v>
      </c>
      <c r="N1" s="112" t="str">
        <f ca="1">Allocation!B1</f>
        <v>Current Date: 08-July-2012</v>
      </c>
      <c r="O1" s="104"/>
      <c r="P1" s="9"/>
      <c r="Q1" s="9"/>
      <c r="R1" s="9"/>
      <c r="S1" s="6"/>
      <c r="T1" s="6"/>
      <c r="U1" s="9"/>
      <c r="V1" s="9"/>
      <c r="W1" s="6"/>
      <c r="X1" s="9"/>
      <c r="Y1" s="86" t="str">
        <f>Allocation!M1</f>
        <v>Akash</v>
      </c>
    </row>
    <row r="2" spans="1:25" ht="17.25" customHeight="1" x14ac:dyDescent="0.25">
      <c r="B2" s="237" t="s">
        <v>180</v>
      </c>
      <c r="C2" s="237"/>
      <c r="D2" s="237"/>
      <c r="E2" s="237"/>
      <c r="F2" s="237"/>
      <c r="G2" s="237"/>
      <c r="H2" s="237"/>
      <c r="I2" s="237"/>
      <c r="J2" s="237"/>
      <c r="K2" s="237"/>
      <c r="L2" s="237"/>
      <c r="N2" s="237" t="str">
        <f>B2</f>
        <v>Integrated Professional Competence Examination Nov 2012</v>
      </c>
      <c r="O2" s="237"/>
      <c r="P2" s="237"/>
      <c r="Q2" s="237"/>
      <c r="R2" s="237"/>
      <c r="S2" s="237"/>
      <c r="T2" s="237"/>
      <c r="U2" s="237"/>
      <c r="V2" s="237"/>
      <c r="W2" s="237"/>
      <c r="X2" s="237"/>
      <c r="Y2" s="237"/>
    </row>
    <row r="3" spans="1:25" s="3" customFormat="1" ht="18.75" customHeight="1" x14ac:dyDescent="0.25">
      <c r="B3" s="46"/>
      <c r="C3" s="2"/>
      <c r="G3" s="194"/>
      <c r="H3" s="194"/>
      <c r="I3" s="195" t="s">
        <v>68</v>
      </c>
      <c r="K3" s="190" t="str">
        <f>"From "&amp;TEXT('Details &amp; Report'!H7, "dd-mmmm-yyyy")&amp;" to"</f>
        <v>From 09-July-2012 to</v>
      </c>
      <c r="L3" s="240">
        <f>'Details &amp; Report'!L7</f>
        <v>41212</v>
      </c>
      <c r="M3" s="240"/>
      <c r="N3" s="1"/>
      <c r="O3" s="2"/>
      <c r="R3" s="241" t="s">
        <v>73</v>
      </c>
      <c r="S3" s="241"/>
      <c r="T3" s="241"/>
      <c r="U3" s="241"/>
      <c r="W3" s="87" t="str">
        <f>Allocation!K3</f>
        <v>From 09-July-2012 to</v>
      </c>
      <c r="X3" s="243">
        <f>Allocation!L3</f>
        <v>41212</v>
      </c>
      <c r="Y3" s="243"/>
    </row>
    <row r="4" spans="1:25" s="3" customFormat="1" ht="18" customHeight="1" x14ac:dyDescent="0.25">
      <c r="B4" s="17" t="s">
        <v>71</v>
      </c>
      <c r="C4" s="18"/>
      <c r="D4" s="67">
        <f ca="1">IF(NOW()&lt;'Details &amp; Report'!L7,DAYS360(NOW(),L3,0),0)</f>
        <v>112</v>
      </c>
      <c r="E4" s="16"/>
      <c r="F4" s="47"/>
      <c r="G4" s="2"/>
      <c r="H4" s="8"/>
      <c r="I4" s="8"/>
      <c r="K4" s="15" t="s">
        <v>72</v>
      </c>
      <c r="M4" s="87">
        <f ca="1">IF('Details &amp; Report'!H7&lt;NOW(),(D4-D5)*'Time Table'!B18,DAYS360('Details &amp; Report'!H7,'Details &amp; Report'!L7,0)*'Time Table'!B18)</f>
        <v>1332</v>
      </c>
      <c r="N4" s="90" t="str">
        <f>Allocation!B4</f>
        <v>Total Days Remaining</v>
      </c>
      <c r="O4" s="18"/>
      <c r="P4" s="67">
        <f ca="1">Allocation!D4</f>
        <v>112</v>
      </c>
      <c r="Q4" s="16"/>
      <c r="R4" s="8"/>
      <c r="S4" s="47"/>
      <c r="T4" s="2"/>
      <c r="U4" s="8"/>
      <c r="V4" s="12"/>
      <c r="W4" s="87" t="str">
        <f>Allocation!K4</f>
        <v>Total Hrs. Available</v>
      </c>
      <c r="Y4" s="87">
        <f ca="1">Allocation!M4</f>
        <v>1332</v>
      </c>
    </row>
    <row r="5" spans="1:25" s="3" customFormat="1" ht="15" customHeight="1" x14ac:dyDescent="0.25">
      <c r="A5" s="10"/>
      <c r="B5" s="46" t="s">
        <v>147</v>
      </c>
      <c r="C5" s="2"/>
      <c r="D5" s="85">
        <f t="array" aca="1" ref="D5" ca="1">IF(NOW()&lt;'Details &amp; Report'!L7,SUM(IF(WEEKDAY(NOW()-1+ROW(INDIRECT("1:"&amp;TRUNC(L3-NOW())+1)))={1},1,0)),0)</f>
        <v>17</v>
      </c>
      <c r="E5" s="8"/>
      <c r="F5" s="239"/>
      <c r="G5" s="239"/>
      <c r="H5" s="239"/>
      <c r="I5" s="2"/>
      <c r="K5" s="15" t="s">
        <v>133</v>
      </c>
      <c r="M5" s="87">
        <f>IFERROR((D35+T35+H35+Allocation!L35+Allocation!P35+Allocation!X35),(D35+T35+H35))</f>
        <v>429.75</v>
      </c>
      <c r="N5" s="89" t="str">
        <f>Allocation!B5</f>
        <v>Total No. of Sunday Remaining</v>
      </c>
      <c r="O5" s="2"/>
      <c r="P5" s="85">
        <f ca="1">Allocation!D5</f>
        <v>17</v>
      </c>
      <c r="Q5" s="8"/>
      <c r="R5" s="242"/>
      <c r="S5" s="242"/>
      <c r="T5" s="242"/>
      <c r="U5" s="242"/>
      <c r="V5" s="8"/>
      <c r="W5" s="87" t="str">
        <f>Allocation!K5</f>
        <v>Total Hrs. Required</v>
      </c>
      <c r="Y5" s="87">
        <f>Allocation!M5</f>
        <v>429.75</v>
      </c>
    </row>
    <row r="6" spans="1:25" s="7" customFormat="1" ht="48" thickBot="1" x14ac:dyDescent="0.3">
      <c r="A6" s="11"/>
      <c r="B6" s="48" t="s">
        <v>24</v>
      </c>
      <c r="C6" s="49" t="s">
        <v>178</v>
      </c>
      <c r="D6" s="13" t="s">
        <v>2</v>
      </c>
      <c r="E6" s="14" t="s">
        <v>167</v>
      </c>
      <c r="F6" s="49" t="s">
        <v>158</v>
      </c>
      <c r="G6" s="49" t="s">
        <v>173</v>
      </c>
      <c r="H6" s="13" t="s">
        <v>2</v>
      </c>
      <c r="I6" s="14" t="s">
        <v>167</v>
      </c>
      <c r="J6" s="49" t="s">
        <v>158</v>
      </c>
      <c r="K6" s="49" t="s">
        <v>174</v>
      </c>
      <c r="L6" s="13" t="s">
        <v>2</v>
      </c>
      <c r="M6" s="13" t="s">
        <v>167</v>
      </c>
      <c r="N6" s="50" t="s">
        <v>158</v>
      </c>
      <c r="O6" s="49" t="s">
        <v>175</v>
      </c>
      <c r="P6" s="13" t="s">
        <v>2</v>
      </c>
      <c r="Q6" s="13" t="s">
        <v>167</v>
      </c>
      <c r="R6" s="198" t="s">
        <v>158</v>
      </c>
      <c r="S6" s="49" t="s">
        <v>176</v>
      </c>
      <c r="T6" s="13" t="s">
        <v>2</v>
      </c>
      <c r="U6" s="14" t="s">
        <v>167</v>
      </c>
      <c r="V6" s="49" t="s">
        <v>158</v>
      </c>
      <c r="W6" s="49" t="s">
        <v>177</v>
      </c>
      <c r="X6" s="13" t="s">
        <v>2</v>
      </c>
      <c r="Y6" s="13" t="s">
        <v>167</v>
      </c>
    </row>
    <row r="7" spans="1:25" s="108" customFormat="1" ht="15.75" x14ac:dyDescent="0.25">
      <c r="A7" s="107"/>
      <c r="B7" s="52" t="s">
        <v>11</v>
      </c>
      <c r="C7" s="51" t="s">
        <v>161</v>
      </c>
      <c r="D7" s="23">
        <v>6</v>
      </c>
      <c r="E7" s="23" t="s">
        <v>70</v>
      </c>
      <c r="F7" s="63" t="s">
        <v>25</v>
      </c>
      <c r="G7" s="64" t="s">
        <v>26</v>
      </c>
      <c r="H7" s="27">
        <v>10</v>
      </c>
      <c r="I7" s="191" t="s">
        <v>70</v>
      </c>
      <c r="J7" s="70" t="s">
        <v>74</v>
      </c>
      <c r="K7" s="71" t="s">
        <v>75</v>
      </c>
      <c r="L7" s="32">
        <v>6</v>
      </c>
      <c r="M7" s="32" t="s">
        <v>70</v>
      </c>
      <c r="N7" s="77" t="s">
        <v>95</v>
      </c>
      <c r="O7" s="78" t="s">
        <v>96</v>
      </c>
      <c r="P7" s="37">
        <v>2</v>
      </c>
      <c r="Q7" s="37" t="s">
        <v>70</v>
      </c>
      <c r="R7" s="199">
        <v>1</v>
      </c>
      <c r="S7" s="59" t="s">
        <v>61</v>
      </c>
      <c r="T7" s="21">
        <v>2</v>
      </c>
      <c r="U7" s="43" t="s">
        <v>70</v>
      </c>
      <c r="V7" s="38" t="s">
        <v>111</v>
      </c>
      <c r="W7" s="82" t="s">
        <v>113</v>
      </c>
      <c r="X7" s="38">
        <v>1</v>
      </c>
      <c r="Y7" s="39" t="s">
        <v>70</v>
      </c>
    </row>
    <row r="8" spans="1:25" s="108" customFormat="1" ht="30" x14ac:dyDescent="0.25">
      <c r="A8" s="107"/>
      <c r="B8" s="52" t="s">
        <v>11</v>
      </c>
      <c r="C8" s="53" t="s">
        <v>13</v>
      </c>
      <c r="D8" s="24">
        <v>6</v>
      </c>
      <c r="E8" s="24" t="s">
        <v>70</v>
      </c>
      <c r="F8" s="65" t="s">
        <v>25</v>
      </c>
      <c r="G8" s="66" t="s">
        <v>62</v>
      </c>
      <c r="H8" s="28">
        <v>5</v>
      </c>
      <c r="I8" s="192" t="s">
        <v>70</v>
      </c>
      <c r="J8" s="72" t="s">
        <v>74</v>
      </c>
      <c r="K8" s="73" t="s">
        <v>76</v>
      </c>
      <c r="L8" s="33">
        <v>10</v>
      </c>
      <c r="M8" s="33" t="s">
        <v>70</v>
      </c>
      <c r="N8" s="79" t="s">
        <v>95</v>
      </c>
      <c r="O8" s="56" t="s">
        <v>97</v>
      </c>
      <c r="P8" s="26">
        <v>0.5</v>
      </c>
      <c r="Q8" s="26" t="s">
        <v>70</v>
      </c>
      <c r="R8" s="200">
        <v>2</v>
      </c>
      <c r="S8" s="55" t="s">
        <v>50</v>
      </c>
      <c r="T8" s="19">
        <v>2</v>
      </c>
      <c r="U8" s="44" t="s">
        <v>70</v>
      </c>
      <c r="V8" s="25" t="s">
        <v>111</v>
      </c>
      <c r="W8" s="83" t="s">
        <v>114</v>
      </c>
      <c r="X8" s="25">
        <v>2</v>
      </c>
      <c r="Y8" s="40" t="s">
        <v>70</v>
      </c>
    </row>
    <row r="9" spans="1:25" s="108" customFormat="1" ht="15.75" x14ac:dyDescent="0.25">
      <c r="A9" s="107"/>
      <c r="B9" s="52" t="s">
        <v>11</v>
      </c>
      <c r="C9" s="53" t="s">
        <v>23</v>
      </c>
      <c r="D9" s="24">
        <v>4</v>
      </c>
      <c r="E9" s="24" t="s">
        <v>70</v>
      </c>
      <c r="F9" s="65" t="s">
        <v>25</v>
      </c>
      <c r="G9" s="66" t="s">
        <v>27</v>
      </c>
      <c r="H9" s="28">
        <v>3</v>
      </c>
      <c r="I9" s="192" t="s">
        <v>70</v>
      </c>
      <c r="J9" s="72" t="s">
        <v>74</v>
      </c>
      <c r="K9" s="73" t="s">
        <v>77</v>
      </c>
      <c r="L9" s="33">
        <v>10</v>
      </c>
      <c r="M9" s="33" t="s">
        <v>70</v>
      </c>
      <c r="N9" s="79" t="s">
        <v>95</v>
      </c>
      <c r="O9" s="56" t="s">
        <v>98</v>
      </c>
      <c r="P9" s="26">
        <v>6</v>
      </c>
      <c r="Q9" s="26" t="s">
        <v>70</v>
      </c>
      <c r="R9" s="200">
        <v>3</v>
      </c>
      <c r="S9" s="55" t="s">
        <v>51</v>
      </c>
      <c r="T9" s="19">
        <v>2</v>
      </c>
      <c r="U9" s="44" t="s">
        <v>70</v>
      </c>
      <c r="V9" s="25" t="s">
        <v>111</v>
      </c>
      <c r="W9" s="83" t="s">
        <v>115</v>
      </c>
      <c r="X9" s="25">
        <v>3</v>
      </c>
      <c r="Y9" s="40" t="s">
        <v>70</v>
      </c>
    </row>
    <row r="10" spans="1:25" s="108" customFormat="1" ht="15.75" x14ac:dyDescent="0.25">
      <c r="A10" s="107"/>
      <c r="B10" s="52" t="s">
        <v>168</v>
      </c>
      <c r="C10" s="53" t="s">
        <v>10</v>
      </c>
      <c r="D10" s="24">
        <v>2</v>
      </c>
      <c r="E10" s="24" t="s">
        <v>70</v>
      </c>
      <c r="F10" s="65" t="s">
        <v>25</v>
      </c>
      <c r="G10" s="66" t="s">
        <v>28</v>
      </c>
      <c r="H10" s="28">
        <v>3</v>
      </c>
      <c r="I10" s="192" t="s">
        <v>70</v>
      </c>
      <c r="J10" s="72" t="s">
        <v>74</v>
      </c>
      <c r="K10" s="73" t="s">
        <v>78</v>
      </c>
      <c r="L10" s="33">
        <v>4</v>
      </c>
      <c r="M10" s="33" t="s">
        <v>70</v>
      </c>
      <c r="N10" s="79" t="s">
        <v>95</v>
      </c>
      <c r="O10" s="56" t="s">
        <v>99</v>
      </c>
      <c r="P10" s="26">
        <v>2</v>
      </c>
      <c r="Q10" s="26" t="s">
        <v>70</v>
      </c>
      <c r="R10" s="200">
        <v>4</v>
      </c>
      <c r="S10" s="55" t="s">
        <v>63</v>
      </c>
      <c r="T10" s="19">
        <v>2</v>
      </c>
      <c r="U10" s="44" t="s">
        <v>70</v>
      </c>
      <c r="V10" s="25" t="s">
        <v>111</v>
      </c>
      <c r="W10" s="83" t="s">
        <v>116</v>
      </c>
      <c r="X10" s="25">
        <v>2</v>
      </c>
      <c r="Y10" s="40" t="s">
        <v>70</v>
      </c>
    </row>
    <row r="11" spans="1:25" s="108" customFormat="1" ht="15.75" x14ac:dyDescent="0.25">
      <c r="B11" s="52" t="s">
        <v>168</v>
      </c>
      <c r="C11" s="53" t="s">
        <v>20</v>
      </c>
      <c r="D11" s="24">
        <v>2</v>
      </c>
      <c r="E11" s="24" t="s">
        <v>70</v>
      </c>
      <c r="F11" s="65" t="s">
        <v>25</v>
      </c>
      <c r="G11" s="66" t="s">
        <v>29</v>
      </c>
      <c r="H11" s="28">
        <v>3</v>
      </c>
      <c r="I11" s="192" t="s">
        <v>70</v>
      </c>
      <c r="J11" s="72" t="s">
        <v>74</v>
      </c>
      <c r="K11" s="73" t="s">
        <v>124</v>
      </c>
      <c r="L11" s="33">
        <v>2</v>
      </c>
      <c r="M11" s="33" t="s">
        <v>70</v>
      </c>
      <c r="N11" s="79" t="s">
        <v>95</v>
      </c>
      <c r="O11" s="56" t="s">
        <v>100</v>
      </c>
      <c r="P11" s="26">
        <v>8</v>
      </c>
      <c r="Q11" s="26" t="s">
        <v>70</v>
      </c>
      <c r="R11" s="200">
        <v>5</v>
      </c>
      <c r="S11" s="55" t="s">
        <v>52</v>
      </c>
      <c r="T11" s="19">
        <v>2</v>
      </c>
      <c r="U11" s="44" t="s">
        <v>70</v>
      </c>
      <c r="V11" s="25" t="s">
        <v>111</v>
      </c>
      <c r="W11" s="83" t="s">
        <v>117</v>
      </c>
      <c r="X11" s="25">
        <v>4</v>
      </c>
      <c r="Y11" s="40" t="s">
        <v>70</v>
      </c>
    </row>
    <row r="12" spans="1:25" s="108" customFormat="1" ht="15.75" x14ac:dyDescent="0.25">
      <c r="B12" s="52" t="s">
        <v>168</v>
      </c>
      <c r="C12" s="53" t="s">
        <v>164</v>
      </c>
      <c r="D12" s="24">
        <v>10</v>
      </c>
      <c r="E12" s="24" t="s">
        <v>70</v>
      </c>
      <c r="F12" s="61" t="s">
        <v>30</v>
      </c>
      <c r="G12" s="42" t="s">
        <v>31</v>
      </c>
      <c r="H12" s="29">
        <v>1</v>
      </c>
      <c r="I12" s="30" t="s">
        <v>70</v>
      </c>
      <c r="J12" s="72" t="s">
        <v>74</v>
      </c>
      <c r="K12" s="73" t="s">
        <v>79</v>
      </c>
      <c r="L12" s="33">
        <v>2</v>
      </c>
      <c r="M12" s="33" t="s">
        <v>70</v>
      </c>
      <c r="N12" s="79" t="s">
        <v>95</v>
      </c>
      <c r="O12" s="56" t="s">
        <v>125</v>
      </c>
      <c r="P12" s="26">
        <v>5</v>
      </c>
      <c r="Q12" s="26" t="s">
        <v>70</v>
      </c>
      <c r="R12" s="200">
        <v>6</v>
      </c>
      <c r="S12" s="55" t="s">
        <v>53</v>
      </c>
      <c r="T12" s="19"/>
      <c r="U12" s="44" t="s">
        <v>70</v>
      </c>
      <c r="V12" s="25" t="s">
        <v>111</v>
      </c>
      <c r="W12" s="83" t="s">
        <v>118</v>
      </c>
      <c r="X12" s="25">
        <v>3</v>
      </c>
      <c r="Y12" s="40" t="s">
        <v>70</v>
      </c>
    </row>
    <row r="13" spans="1:25" s="108" customFormat="1" ht="15.75" x14ac:dyDescent="0.25">
      <c r="B13" s="52" t="s">
        <v>168</v>
      </c>
      <c r="C13" s="53" t="s">
        <v>4</v>
      </c>
      <c r="D13" s="24">
        <v>4</v>
      </c>
      <c r="E13" s="24" t="s">
        <v>70</v>
      </c>
      <c r="F13" s="61" t="s">
        <v>30</v>
      </c>
      <c r="G13" s="42" t="s">
        <v>32</v>
      </c>
      <c r="H13" s="29">
        <v>1</v>
      </c>
      <c r="I13" s="30" t="s">
        <v>70</v>
      </c>
      <c r="J13" s="72" t="s">
        <v>74</v>
      </c>
      <c r="K13" s="73" t="s">
        <v>80</v>
      </c>
      <c r="L13" s="33">
        <v>8</v>
      </c>
      <c r="M13" s="33" t="s">
        <v>70</v>
      </c>
      <c r="N13" s="79" t="s">
        <v>95</v>
      </c>
      <c r="O13" s="56" t="s">
        <v>101</v>
      </c>
      <c r="P13" s="26">
        <v>4</v>
      </c>
      <c r="Q13" s="26" t="s">
        <v>70</v>
      </c>
      <c r="R13" s="200">
        <v>7</v>
      </c>
      <c r="S13" s="55" t="s">
        <v>54</v>
      </c>
      <c r="T13" s="19"/>
      <c r="U13" s="44" t="s">
        <v>70</v>
      </c>
      <c r="V13" s="25" t="s">
        <v>111</v>
      </c>
      <c r="W13" s="83" t="s">
        <v>126</v>
      </c>
      <c r="X13" s="25">
        <v>1</v>
      </c>
      <c r="Y13" s="40" t="s">
        <v>70</v>
      </c>
    </row>
    <row r="14" spans="1:25" s="108" customFormat="1" ht="15.75" x14ac:dyDescent="0.25">
      <c r="B14" s="52" t="s">
        <v>168</v>
      </c>
      <c r="C14" s="53" t="s">
        <v>16</v>
      </c>
      <c r="D14" s="24">
        <v>2</v>
      </c>
      <c r="E14" s="24" t="s">
        <v>70</v>
      </c>
      <c r="F14" s="61" t="s">
        <v>30</v>
      </c>
      <c r="G14" s="42" t="s">
        <v>33</v>
      </c>
      <c r="H14" s="29">
        <v>2</v>
      </c>
      <c r="I14" s="30" t="s">
        <v>70</v>
      </c>
      <c r="J14" s="72" t="s">
        <v>74</v>
      </c>
      <c r="K14" s="73" t="s">
        <v>81</v>
      </c>
      <c r="L14" s="33">
        <v>4</v>
      </c>
      <c r="M14" s="33" t="s">
        <v>70</v>
      </c>
      <c r="N14" s="79" t="s">
        <v>95</v>
      </c>
      <c r="O14" s="56" t="s">
        <v>102</v>
      </c>
      <c r="P14" s="26">
        <v>2</v>
      </c>
      <c r="Q14" s="26" t="s">
        <v>70</v>
      </c>
      <c r="R14" s="200">
        <v>8</v>
      </c>
      <c r="S14" s="55" t="s">
        <v>55</v>
      </c>
      <c r="T14" s="19">
        <v>1</v>
      </c>
      <c r="U14" s="44" t="s">
        <v>70</v>
      </c>
      <c r="V14" s="29" t="s">
        <v>112</v>
      </c>
      <c r="W14" s="42" t="s">
        <v>127</v>
      </c>
      <c r="X14" s="29">
        <v>2</v>
      </c>
      <c r="Y14" s="41" t="s">
        <v>70</v>
      </c>
    </row>
    <row r="15" spans="1:25" s="108" customFormat="1" ht="30" x14ac:dyDescent="0.25">
      <c r="B15" s="52" t="s">
        <v>168</v>
      </c>
      <c r="C15" s="53" t="s">
        <v>17</v>
      </c>
      <c r="D15" s="24">
        <v>2</v>
      </c>
      <c r="E15" s="24" t="s">
        <v>70</v>
      </c>
      <c r="F15" s="61" t="s">
        <v>30</v>
      </c>
      <c r="G15" s="42" t="s">
        <v>64</v>
      </c>
      <c r="H15" s="29">
        <v>2</v>
      </c>
      <c r="I15" s="30" t="s">
        <v>70</v>
      </c>
      <c r="J15" s="72" t="s">
        <v>74</v>
      </c>
      <c r="K15" s="73" t="s">
        <v>82</v>
      </c>
      <c r="L15" s="33">
        <v>2</v>
      </c>
      <c r="M15" s="33" t="s">
        <v>70</v>
      </c>
      <c r="N15" s="79" t="s">
        <v>95</v>
      </c>
      <c r="O15" s="56" t="s">
        <v>103</v>
      </c>
      <c r="P15" s="26">
        <v>1.5</v>
      </c>
      <c r="Q15" s="26" t="s">
        <v>70</v>
      </c>
      <c r="R15" s="200">
        <v>9</v>
      </c>
      <c r="S15" s="55" t="s">
        <v>56</v>
      </c>
      <c r="T15" s="19">
        <v>3</v>
      </c>
      <c r="U15" s="44" t="s">
        <v>70</v>
      </c>
      <c r="V15" s="29" t="s">
        <v>112</v>
      </c>
      <c r="W15" s="42" t="s">
        <v>128</v>
      </c>
      <c r="X15" s="29">
        <v>2</v>
      </c>
      <c r="Y15" s="41" t="s">
        <v>70</v>
      </c>
    </row>
    <row r="16" spans="1:25" s="108" customFormat="1" ht="15.75" x14ac:dyDescent="0.25">
      <c r="B16" s="52" t="s">
        <v>168</v>
      </c>
      <c r="C16" s="55" t="s">
        <v>160</v>
      </c>
      <c r="D16" s="19">
        <v>4</v>
      </c>
      <c r="E16" s="19" t="s">
        <v>70</v>
      </c>
      <c r="F16" s="61" t="s">
        <v>30</v>
      </c>
      <c r="G16" s="42" t="s">
        <v>34</v>
      </c>
      <c r="H16" s="29">
        <v>2</v>
      </c>
      <c r="I16" s="30" t="s">
        <v>70</v>
      </c>
      <c r="J16" s="72" t="s">
        <v>74</v>
      </c>
      <c r="K16" s="74" t="s">
        <v>83</v>
      </c>
      <c r="L16" s="34">
        <v>4</v>
      </c>
      <c r="M16" s="34" t="s">
        <v>70</v>
      </c>
      <c r="N16" s="79" t="s">
        <v>95</v>
      </c>
      <c r="O16" s="56" t="s">
        <v>104</v>
      </c>
      <c r="P16" s="26">
        <v>4</v>
      </c>
      <c r="Q16" s="26" t="s">
        <v>70</v>
      </c>
      <c r="R16" s="200">
        <v>10</v>
      </c>
      <c r="S16" s="55" t="s">
        <v>57</v>
      </c>
      <c r="T16" s="19">
        <v>4</v>
      </c>
      <c r="U16" s="44" t="s">
        <v>70</v>
      </c>
      <c r="V16" s="29" t="s">
        <v>112</v>
      </c>
      <c r="W16" s="42" t="s">
        <v>119</v>
      </c>
      <c r="X16" s="29">
        <v>2</v>
      </c>
      <c r="Y16" s="41" t="s">
        <v>70</v>
      </c>
    </row>
    <row r="17" spans="2:25" s="108" customFormat="1" ht="30" x14ac:dyDescent="0.25">
      <c r="B17" s="52" t="s">
        <v>168</v>
      </c>
      <c r="C17" s="55" t="s">
        <v>19</v>
      </c>
      <c r="D17" s="19">
        <v>8</v>
      </c>
      <c r="E17" s="19" t="s">
        <v>70</v>
      </c>
      <c r="F17" s="61" t="s">
        <v>30</v>
      </c>
      <c r="G17" s="42" t="s">
        <v>65</v>
      </c>
      <c r="H17" s="29">
        <v>0.5</v>
      </c>
      <c r="I17" s="30" t="s">
        <v>70</v>
      </c>
      <c r="J17" s="72" t="s">
        <v>74</v>
      </c>
      <c r="K17" s="74" t="s">
        <v>84</v>
      </c>
      <c r="L17" s="34">
        <v>2</v>
      </c>
      <c r="M17" s="34" t="s">
        <v>70</v>
      </c>
      <c r="N17" s="79" t="s">
        <v>95</v>
      </c>
      <c r="O17" s="56" t="s">
        <v>105</v>
      </c>
      <c r="P17" s="26">
        <v>0.25</v>
      </c>
      <c r="Q17" s="26" t="s">
        <v>70</v>
      </c>
      <c r="R17" s="200">
        <v>11</v>
      </c>
      <c r="S17" s="55" t="s">
        <v>58</v>
      </c>
      <c r="T17" s="19">
        <v>3</v>
      </c>
      <c r="U17" s="44" t="s">
        <v>70</v>
      </c>
      <c r="V17" s="29" t="s">
        <v>112</v>
      </c>
      <c r="W17" s="42" t="s">
        <v>120</v>
      </c>
      <c r="X17" s="29">
        <v>3</v>
      </c>
      <c r="Y17" s="42" t="s">
        <v>70</v>
      </c>
    </row>
    <row r="18" spans="2:25" s="108" customFormat="1" ht="30" x14ac:dyDescent="0.25">
      <c r="B18" s="52" t="s">
        <v>168</v>
      </c>
      <c r="C18" s="55" t="s">
        <v>7</v>
      </c>
      <c r="D18" s="19">
        <v>6</v>
      </c>
      <c r="E18" s="19" t="s">
        <v>70</v>
      </c>
      <c r="F18" s="61" t="s">
        <v>30</v>
      </c>
      <c r="G18" s="42" t="s">
        <v>35</v>
      </c>
      <c r="H18" s="29">
        <v>2</v>
      </c>
      <c r="I18" s="30" t="s">
        <v>70</v>
      </c>
      <c r="J18" s="72" t="s">
        <v>74</v>
      </c>
      <c r="K18" s="74" t="s">
        <v>85</v>
      </c>
      <c r="L18" s="34">
        <v>4</v>
      </c>
      <c r="M18" s="34" t="s">
        <v>70</v>
      </c>
      <c r="N18" s="79" t="s">
        <v>95</v>
      </c>
      <c r="O18" s="56" t="s">
        <v>106</v>
      </c>
      <c r="P18" s="26">
        <v>2</v>
      </c>
      <c r="Q18" s="26" t="s">
        <v>70</v>
      </c>
      <c r="R18" s="200">
        <v>12</v>
      </c>
      <c r="S18" s="55" t="s">
        <v>59</v>
      </c>
      <c r="T18" s="19">
        <v>2</v>
      </c>
      <c r="U18" s="44" t="s">
        <v>70</v>
      </c>
      <c r="V18" s="29" t="s">
        <v>112</v>
      </c>
      <c r="W18" s="42" t="s">
        <v>121</v>
      </c>
      <c r="X18" s="29">
        <v>4</v>
      </c>
      <c r="Y18" s="41" t="s">
        <v>70</v>
      </c>
    </row>
    <row r="19" spans="2:25" s="108" customFormat="1" ht="30" x14ac:dyDescent="0.25">
      <c r="B19" s="52" t="s">
        <v>168</v>
      </c>
      <c r="C19" s="55" t="s">
        <v>22</v>
      </c>
      <c r="D19" s="19">
        <v>12</v>
      </c>
      <c r="E19" s="19" t="s">
        <v>70</v>
      </c>
      <c r="F19" s="61" t="s">
        <v>30</v>
      </c>
      <c r="G19" s="42" t="s">
        <v>36</v>
      </c>
      <c r="H19" s="29">
        <v>1.5</v>
      </c>
      <c r="I19" s="30" t="s">
        <v>70</v>
      </c>
      <c r="J19" s="72" t="s">
        <v>74</v>
      </c>
      <c r="K19" s="74" t="s">
        <v>86</v>
      </c>
      <c r="L19" s="34">
        <v>5</v>
      </c>
      <c r="M19" s="34" t="s">
        <v>70</v>
      </c>
      <c r="N19" s="79" t="s">
        <v>95</v>
      </c>
      <c r="O19" s="56" t="s">
        <v>129</v>
      </c>
      <c r="P19" s="26">
        <v>2</v>
      </c>
      <c r="Q19" s="26" t="s">
        <v>70</v>
      </c>
      <c r="R19" s="200">
        <v>13</v>
      </c>
      <c r="S19" s="55" t="s">
        <v>60</v>
      </c>
      <c r="T19" s="19">
        <v>2</v>
      </c>
      <c r="U19" s="44" t="s">
        <v>70</v>
      </c>
      <c r="V19" s="29" t="s">
        <v>112</v>
      </c>
      <c r="W19" s="42" t="s">
        <v>122</v>
      </c>
      <c r="X19" s="29">
        <v>4</v>
      </c>
      <c r="Y19" s="41" t="s">
        <v>70</v>
      </c>
    </row>
    <row r="20" spans="2:25" s="108" customFormat="1" ht="15.75" x14ac:dyDescent="0.25">
      <c r="B20" s="52" t="s">
        <v>168</v>
      </c>
      <c r="C20" s="55" t="s">
        <v>15</v>
      </c>
      <c r="D20" s="19">
        <v>4</v>
      </c>
      <c r="E20" s="19" t="s">
        <v>70</v>
      </c>
      <c r="F20" s="61" t="s">
        <v>30</v>
      </c>
      <c r="G20" s="42" t="s">
        <v>37</v>
      </c>
      <c r="H20" s="29">
        <v>0.5</v>
      </c>
      <c r="I20" s="30" t="s">
        <v>70</v>
      </c>
      <c r="J20" s="75" t="s">
        <v>87</v>
      </c>
      <c r="K20" s="76" t="s">
        <v>88</v>
      </c>
      <c r="L20" s="36">
        <v>5</v>
      </c>
      <c r="M20" s="36" t="s">
        <v>70</v>
      </c>
      <c r="N20" s="79" t="s">
        <v>95</v>
      </c>
      <c r="O20" s="56" t="s">
        <v>107</v>
      </c>
      <c r="P20" s="26">
        <v>1</v>
      </c>
      <c r="Q20" s="26" t="s">
        <v>70</v>
      </c>
      <c r="R20" s="200">
        <v>14</v>
      </c>
      <c r="S20" s="55" t="s">
        <v>66</v>
      </c>
      <c r="T20" s="19">
        <v>1</v>
      </c>
      <c r="U20" s="45" t="s">
        <v>70</v>
      </c>
      <c r="V20" s="29" t="s">
        <v>112</v>
      </c>
      <c r="W20" s="42" t="s">
        <v>130</v>
      </c>
      <c r="X20" s="29">
        <v>3</v>
      </c>
      <c r="Y20" s="41" t="s">
        <v>70</v>
      </c>
    </row>
    <row r="21" spans="2:25" s="108" customFormat="1" ht="15.75" x14ac:dyDescent="0.25">
      <c r="B21" s="52" t="s">
        <v>168</v>
      </c>
      <c r="C21" s="55" t="s">
        <v>18</v>
      </c>
      <c r="D21" s="19">
        <v>2</v>
      </c>
      <c r="E21" s="19" t="s">
        <v>70</v>
      </c>
      <c r="F21" s="61" t="s">
        <v>30</v>
      </c>
      <c r="G21" s="42" t="s">
        <v>38</v>
      </c>
      <c r="H21" s="29">
        <v>0.5</v>
      </c>
      <c r="I21" s="30" t="s">
        <v>70</v>
      </c>
      <c r="J21" s="75" t="s">
        <v>87</v>
      </c>
      <c r="K21" s="76" t="s">
        <v>131</v>
      </c>
      <c r="L21" s="36">
        <v>5</v>
      </c>
      <c r="M21" s="36" t="s">
        <v>70</v>
      </c>
      <c r="N21" s="79" t="s">
        <v>95</v>
      </c>
      <c r="O21" s="56" t="s">
        <v>108</v>
      </c>
      <c r="P21" s="26">
        <v>1</v>
      </c>
      <c r="Q21" s="26" t="s">
        <v>70</v>
      </c>
      <c r="R21" s="200">
        <v>15</v>
      </c>
      <c r="S21" s="55" t="s">
        <v>166</v>
      </c>
      <c r="T21" s="19">
        <v>10</v>
      </c>
      <c r="U21" s="44" t="s">
        <v>70</v>
      </c>
      <c r="V21" s="19"/>
      <c r="W21" s="55"/>
      <c r="X21" s="19"/>
      <c r="Y21" s="84"/>
    </row>
    <row r="22" spans="2:25" s="108" customFormat="1" ht="15.75" x14ac:dyDescent="0.25">
      <c r="B22" s="52" t="s">
        <v>168</v>
      </c>
      <c r="C22" s="55" t="s">
        <v>67</v>
      </c>
      <c r="D22" s="19">
        <v>10</v>
      </c>
      <c r="E22" s="19" t="s">
        <v>70</v>
      </c>
      <c r="F22" s="61" t="s">
        <v>30</v>
      </c>
      <c r="G22" s="42" t="s">
        <v>39</v>
      </c>
      <c r="H22" s="29">
        <v>0.5</v>
      </c>
      <c r="I22" s="30" t="s">
        <v>70</v>
      </c>
      <c r="J22" s="75" t="s">
        <v>87</v>
      </c>
      <c r="K22" s="76" t="s">
        <v>89</v>
      </c>
      <c r="L22" s="36">
        <v>4</v>
      </c>
      <c r="M22" s="36" t="s">
        <v>70</v>
      </c>
      <c r="N22" s="79" t="s">
        <v>95</v>
      </c>
      <c r="O22" s="56" t="s">
        <v>132</v>
      </c>
      <c r="P22" s="26">
        <v>2</v>
      </c>
      <c r="Q22" s="26" t="s">
        <v>70</v>
      </c>
      <c r="R22" s="201"/>
      <c r="S22" s="42"/>
      <c r="T22" s="29"/>
      <c r="U22" s="30"/>
      <c r="V22" s="19"/>
      <c r="W22" s="55"/>
      <c r="X22" s="19"/>
      <c r="Y22" s="84"/>
    </row>
    <row r="23" spans="2:25" s="108" customFormat="1" ht="15.75" x14ac:dyDescent="0.25">
      <c r="B23" s="54" t="s">
        <v>169</v>
      </c>
      <c r="C23" s="55" t="s">
        <v>6</v>
      </c>
      <c r="D23" s="19">
        <v>10</v>
      </c>
      <c r="E23" s="19" t="s">
        <v>70</v>
      </c>
      <c r="F23" s="61" t="s">
        <v>30</v>
      </c>
      <c r="G23" s="42" t="s">
        <v>40</v>
      </c>
      <c r="H23" s="29">
        <v>0.5</v>
      </c>
      <c r="I23" s="30" t="s">
        <v>70</v>
      </c>
      <c r="J23" s="75" t="s">
        <v>87</v>
      </c>
      <c r="K23" s="76" t="s">
        <v>90</v>
      </c>
      <c r="L23" s="36">
        <v>10</v>
      </c>
      <c r="M23" s="36" t="s">
        <v>70</v>
      </c>
      <c r="N23" s="79" t="s">
        <v>95</v>
      </c>
      <c r="O23" s="56" t="s">
        <v>66</v>
      </c>
      <c r="P23" s="26">
        <v>1</v>
      </c>
      <c r="Q23" s="26" t="s">
        <v>70</v>
      </c>
      <c r="R23" s="201"/>
      <c r="S23" s="42"/>
      <c r="T23" s="29"/>
      <c r="U23" s="30"/>
      <c r="V23" s="19"/>
      <c r="W23" s="55"/>
      <c r="X23" s="19"/>
      <c r="Y23" s="84"/>
    </row>
    <row r="24" spans="2:25" s="108" customFormat="1" ht="30" x14ac:dyDescent="0.25">
      <c r="B24" s="54" t="s">
        <v>169</v>
      </c>
      <c r="C24" s="55" t="s">
        <v>3</v>
      </c>
      <c r="D24" s="19">
        <v>6</v>
      </c>
      <c r="E24" s="19" t="s">
        <v>70</v>
      </c>
      <c r="F24" s="61" t="s">
        <v>30</v>
      </c>
      <c r="G24" s="42" t="s">
        <v>41</v>
      </c>
      <c r="H24" s="29">
        <v>0.5</v>
      </c>
      <c r="I24" s="30" t="s">
        <v>70</v>
      </c>
      <c r="J24" s="75" t="s">
        <v>87</v>
      </c>
      <c r="K24" s="76" t="s">
        <v>123</v>
      </c>
      <c r="L24" s="36">
        <v>5</v>
      </c>
      <c r="M24" s="36" t="s">
        <v>70</v>
      </c>
      <c r="N24" s="80" t="s">
        <v>172</v>
      </c>
      <c r="O24" s="81" t="s">
        <v>109</v>
      </c>
      <c r="P24" s="35">
        <v>6</v>
      </c>
      <c r="Q24" s="35" t="s">
        <v>70</v>
      </c>
      <c r="R24" s="201"/>
      <c r="S24" s="42"/>
      <c r="T24" s="29"/>
      <c r="U24" s="30"/>
      <c r="V24" s="19"/>
      <c r="W24" s="55"/>
      <c r="X24" s="19"/>
      <c r="Y24" s="84"/>
    </row>
    <row r="25" spans="2:25" s="108" customFormat="1" ht="30" x14ac:dyDescent="0.25">
      <c r="B25" s="54" t="s">
        <v>169</v>
      </c>
      <c r="C25" s="55" t="s">
        <v>8</v>
      </c>
      <c r="D25" s="19">
        <v>6</v>
      </c>
      <c r="E25" s="19" t="s">
        <v>70</v>
      </c>
      <c r="F25" s="61" t="s">
        <v>30</v>
      </c>
      <c r="G25" s="42" t="s">
        <v>42</v>
      </c>
      <c r="H25" s="29">
        <v>2</v>
      </c>
      <c r="I25" s="30" t="s">
        <v>70</v>
      </c>
      <c r="J25" s="75" t="s">
        <v>87</v>
      </c>
      <c r="K25" s="76" t="s">
        <v>91</v>
      </c>
      <c r="L25" s="36">
        <v>12</v>
      </c>
      <c r="M25" s="36" t="s">
        <v>70</v>
      </c>
      <c r="N25" s="61" t="s">
        <v>110</v>
      </c>
      <c r="O25" s="42" t="s">
        <v>110</v>
      </c>
      <c r="P25" s="29">
        <v>4</v>
      </c>
      <c r="Q25" s="29" t="s">
        <v>70</v>
      </c>
      <c r="R25" s="201"/>
      <c r="S25" s="42"/>
      <c r="T25" s="29"/>
      <c r="U25" s="30"/>
      <c r="V25" s="19"/>
      <c r="W25" s="55"/>
      <c r="X25" s="19"/>
      <c r="Y25" s="84"/>
    </row>
    <row r="26" spans="2:25" s="108" customFormat="1" ht="15.75" x14ac:dyDescent="0.25">
      <c r="B26" s="54" t="s">
        <v>169</v>
      </c>
      <c r="C26" s="56" t="s">
        <v>163</v>
      </c>
      <c r="D26" s="26">
        <v>5</v>
      </c>
      <c r="E26" s="26" t="s">
        <v>70</v>
      </c>
      <c r="F26" s="61" t="s">
        <v>30</v>
      </c>
      <c r="G26" s="42" t="s">
        <v>43</v>
      </c>
      <c r="H26" s="29">
        <v>1</v>
      </c>
      <c r="I26" s="30" t="s">
        <v>70</v>
      </c>
      <c r="J26" s="75" t="s">
        <v>87</v>
      </c>
      <c r="K26" s="76" t="s">
        <v>23</v>
      </c>
      <c r="L26" s="36">
        <v>4</v>
      </c>
      <c r="M26" s="36" t="s">
        <v>70</v>
      </c>
      <c r="N26" s="61"/>
      <c r="O26" s="55"/>
      <c r="P26" s="19"/>
      <c r="Q26" s="19"/>
      <c r="R26" s="201"/>
      <c r="S26" s="42"/>
      <c r="T26" s="29"/>
      <c r="U26" s="30"/>
      <c r="V26" s="19"/>
      <c r="W26" s="55"/>
      <c r="X26" s="19"/>
      <c r="Y26" s="84"/>
    </row>
    <row r="27" spans="2:25" s="108" customFormat="1" ht="30" x14ac:dyDescent="0.25">
      <c r="B27" s="54" t="s">
        <v>169</v>
      </c>
      <c r="C27" s="56" t="s">
        <v>12</v>
      </c>
      <c r="D27" s="26">
        <v>2</v>
      </c>
      <c r="E27" s="26" t="s">
        <v>70</v>
      </c>
      <c r="F27" s="61" t="s">
        <v>30</v>
      </c>
      <c r="G27" s="42" t="s">
        <v>66</v>
      </c>
      <c r="H27" s="29">
        <v>1</v>
      </c>
      <c r="I27" s="30" t="s">
        <v>70</v>
      </c>
      <c r="J27" s="75" t="s">
        <v>87</v>
      </c>
      <c r="K27" s="76" t="s">
        <v>92</v>
      </c>
      <c r="L27" s="36">
        <v>2</v>
      </c>
      <c r="M27" s="36" t="s">
        <v>70</v>
      </c>
      <c r="N27" s="61"/>
      <c r="O27" s="55"/>
      <c r="P27" s="19"/>
      <c r="Q27" s="19"/>
      <c r="R27" s="201"/>
      <c r="S27" s="42"/>
      <c r="T27" s="29"/>
      <c r="U27" s="30"/>
      <c r="V27" s="19"/>
      <c r="W27" s="55"/>
      <c r="X27" s="19"/>
      <c r="Y27" s="84"/>
    </row>
    <row r="28" spans="2:25" s="108" customFormat="1" ht="30" x14ac:dyDescent="0.25">
      <c r="B28" s="54" t="s">
        <v>169</v>
      </c>
      <c r="C28" s="56" t="s">
        <v>14</v>
      </c>
      <c r="D28" s="26">
        <v>1</v>
      </c>
      <c r="E28" s="26" t="s">
        <v>70</v>
      </c>
      <c r="F28" s="61" t="s">
        <v>30</v>
      </c>
      <c r="G28" s="42" t="s">
        <v>44</v>
      </c>
      <c r="H28" s="29">
        <v>1</v>
      </c>
      <c r="I28" s="30" t="s">
        <v>70</v>
      </c>
      <c r="J28" s="75" t="s">
        <v>87</v>
      </c>
      <c r="K28" s="76" t="s">
        <v>93</v>
      </c>
      <c r="L28" s="36">
        <v>2</v>
      </c>
      <c r="M28" s="36" t="s">
        <v>70</v>
      </c>
      <c r="N28" s="61"/>
      <c r="O28" s="55"/>
      <c r="P28" s="19"/>
      <c r="Q28" s="19"/>
      <c r="R28" s="201"/>
      <c r="S28" s="42"/>
      <c r="T28" s="29"/>
      <c r="U28" s="30"/>
      <c r="V28" s="19"/>
      <c r="W28" s="55"/>
      <c r="X28" s="19"/>
      <c r="Y28" s="84"/>
    </row>
    <row r="29" spans="2:25" s="108" customFormat="1" x14ac:dyDescent="0.25">
      <c r="B29" s="54" t="s">
        <v>169</v>
      </c>
      <c r="C29" s="56" t="s">
        <v>5</v>
      </c>
      <c r="D29" s="26">
        <v>4</v>
      </c>
      <c r="E29" s="26" t="s">
        <v>70</v>
      </c>
      <c r="F29" s="62" t="s">
        <v>46</v>
      </c>
      <c r="G29" s="58" t="s">
        <v>165</v>
      </c>
      <c r="H29" s="20">
        <v>5</v>
      </c>
      <c r="I29" s="31" t="s">
        <v>70</v>
      </c>
      <c r="J29" s="75" t="s">
        <v>87</v>
      </c>
      <c r="K29" s="76" t="s">
        <v>94</v>
      </c>
      <c r="L29" s="36">
        <v>1</v>
      </c>
      <c r="M29" s="36" t="s">
        <v>70</v>
      </c>
      <c r="N29" s="62"/>
      <c r="O29" s="55"/>
      <c r="P29" s="19"/>
      <c r="Q29" s="19"/>
      <c r="R29" s="202"/>
      <c r="S29" s="58"/>
      <c r="T29" s="20"/>
      <c r="U29" s="31"/>
      <c r="V29" s="19"/>
      <c r="W29" s="55"/>
      <c r="X29" s="19"/>
      <c r="Y29" s="84"/>
    </row>
    <row r="30" spans="2:25" s="108" customFormat="1" ht="30" x14ac:dyDescent="0.25">
      <c r="B30" s="54" t="s">
        <v>169</v>
      </c>
      <c r="C30" s="56" t="s">
        <v>21</v>
      </c>
      <c r="D30" s="26">
        <v>2</v>
      </c>
      <c r="E30" s="26" t="s">
        <v>70</v>
      </c>
      <c r="F30" s="62" t="s">
        <v>46</v>
      </c>
      <c r="G30" s="58" t="s">
        <v>45</v>
      </c>
      <c r="H30" s="20">
        <v>6</v>
      </c>
      <c r="I30" s="31" t="s">
        <v>70</v>
      </c>
      <c r="J30" s="98"/>
      <c r="K30" s="99"/>
      <c r="L30" s="100"/>
      <c r="M30" s="100"/>
      <c r="N30" s="101"/>
      <c r="O30" s="95"/>
      <c r="P30" s="96"/>
      <c r="Q30" s="96"/>
      <c r="R30" s="202"/>
      <c r="S30" s="58"/>
      <c r="T30" s="20"/>
      <c r="U30" s="31"/>
      <c r="V30" s="96"/>
      <c r="W30" s="95"/>
      <c r="X30" s="96"/>
      <c r="Y30" s="102"/>
    </row>
    <row r="31" spans="2:25" s="108" customFormat="1" x14ac:dyDescent="0.25">
      <c r="B31" s="54" t="s">
        <v>169</v>
      </c>
      <c r="C31" s="56" t="s">
        <v>9</v>
      </c>
      <c r="D31" s="26">
        <v>4</v>
      </c>
      <c r="E31" s="26" t="s">
        <v>70</v>
      </c>
      <c r="F31" s="62" t="s">
        <v>46</v>
      </c>
      <c r="G31" s="58" t="s">
        <v>47</v>
      </c>
      <c r="H31" s="20">
        <v>6</v>
      </c>
      <c r="I31" s="31" t="s">
        <v>70</v>
      </c>
      <c r="J31" s="98"/>
      <c r="K31" s="99"/>
      <c r="L31" s="100"/>
      <c r="M31" s="100"/>
      <c r="N31" s="101"/>
      <c r="O31" s="95"/>
      <c r="P31" s="96"/>
      <c r="Q31" s="96"/>
      <c r="R31" s="202"/>
      <c r="S31" s="58"/>
      <c r="T31" s="20"/>
      <c r="U31" s="31"/>
      <c r="V31" s="96"/>
      <c r="W31" s="95"/>
      <c r="X31" s="96"/>
      <c r="Y31" s="102"/>
    </row>
    <row r="32" spans="2:25" s="108" customFormat="1" x14ac:dyDescent="0.25">
      <c r="B32" s="57"/>
      <c r="C32" s="58"/>
      <c r="D32" s="20"/>
      <c r="E32" s="20"/>
      <c r="F32" s="60" t="s">
        <v>48</v>
      </c>
      <c r="G32" s="55" t="s">
        <v>49</v>
      </c>
      <c r="H32" s="19">
        <v>6</v>
      </c>
      <c r="I32" s="22" t="s">
        <v>70</v>
      </c>
      <c r="J32" s="98"/>
      <c r="K32" s="99"/>
      <c r="L32" s="100"/>
      <c r="M32" s="100"/>
      <c r="N32" s="101"/>
      <c r="O32" s="95"/>
      <c r="P32" s="96"/>
      <c r="Q32" s="96"/>
      <c r="R32" s="200"/>
      <c r="S32" s="55"/>
      <c r="T32" s="19"/>
      <c r="U32" s="22"/>
      <c r="V32" s="96"/>
      <c r="W32" s="95"/>
      <c r="X32" s="96"/>
      <c r="Y32" s="102"/>
    </row>
    <row r="33" spans="2:25" s="108" customFormat="1" x14ac:dyDescent="0.25">
      <c r="B33" s="91"/>
      <c r="C33" s="92"/>
      <c r="D33" s="93"/>
      <c r="E33" s="93"/>
      <c r="F33" s="94"/>
      <c r="G33" s="95"/>
      <c r="H33" s="96"/>
      <c r="I33" s="97"/>
      <c r="J33" s="98"/>
      <c r="K33" s="99"/>
      <c r="L33" s="100"/>
      <c r="M33" s="100"/>
      <c r="N33" s="101"/>
      <c r="O33" s="95"/>
      <c r="P33" s="96"/>
      <c r="Q33" s="96"/>
      <c r="R33" s="200"/>
      <c r="S33" s="95"/>
      <c r="T33" s="96"/>
      <c r="U33" s="97"/>
      <c r="V33" s="96"/>
      <c r="W33" s="95"/>
      <c r="X33" s="96"/>
      <c r="Y33" s="102"/>
    </row>
    <row r="34" spans="2:25" s="108" customFormat="1" ht="15" hidden="1" customHeight="1" x14ac:dyDescent="0.25">
      <c r="B34" s="57"/>
      <c r="C34" s="58"/>
      <c r="D34" s="20"/>
      <c r="E34" s="20"/>
      <c r="F34" s="60"/>
      <c r="G34" s="55"/>
      <c r="H34" s="19"/>
      <c r="I34" s="22"/>
      <c r="R34" s="60"/>
      <c r="S34" s="55"/>
      <c r="T34" s="19"/>
      <c r="U34" s="22"/>
    </row>
    <row r="35" spans="2:25" s="6" customFormat="1" ht="36.75" customHeight="1" thickBot="1" x14ac:dyDescent="0.3">
      <c r="B35" s="236" t="s">
        <v>69</v>
      </c>
      <c r="C35" s="236"/>
      <c r="D35" s="68">
        <f>SUMIF(E7:E34,"Not Completed",D7:D34)</f>
        <v>124</v>
      </c>
      <c r="E35" s="69" t="str">
        <f>CONCATENATE(ROUND((COUNTIF(E7:E34,"Completed")/COUNTA(E7:E34))*100,0),"%"," ","Completed")</f>
        <v>0% Completed</v>
      </c>
      <c r="F35" s="235" t="s">
        <v>69</v>
      </c>
      <c r="G35" s="236"/>
      <c r="H35" s="68">
        <f>SUMIF(I7:I34,"Not Completed",H7:H34)</f>
        <v>66.5</v>
      </c>
      <c r="I35" s="88" t="str">
        <f>CONCATENATE(ROUND((COUNTIF(I7:I34,"Completed")/COUNTA(I7:I34))*100,0),"%"," ","Completed")</f>
        <v>0% Completed</v>
      </c>
      <c r="J35" s="234" t="s">
        <v>69</v>
      </c>
      <c r="K35" s="234"/>
      <c r="L35" s="68">
        <f>SUMIF(M7:M31,"Not Completed",L7:L31)</f>
        <v>113</v>
      </c>
      <c r="M35" s="69" t="str">
        <f>CONCATENATE(ROUND((COUNTIF(M7:M31,"Completed")/COUNTA(M7:M31))*100,0),"%"," ","Completed")</f>
        <v>0% Completed</v>
      </c>
      <c r="N35" s="235" t="s">
        <v>69</v>
      </c>
      <c r="O35" s="236"/>
      <c r="P35" s="68">
        <f>SUMIF(Q7:Q31,"Not Completed",P7:P31)</f>
        <v>54.25</v>
      </c>
      <c r="Q35" s="69" t="str">
        <f>CONCATENATE(ROUND((COUNTIF(Q7:Q31,"Completed")/COUNTA(Q7:Q31))*100,0),"%"," ","Completed")</f>
        <v>0% Completed</v>
      </c>
      <c r="R35" s="238" t="s">
        <v>69</v>
      </c>
      <c r="S35" s="236"/>
      <c r="T35" s="68">
        <f>SUMIF(U7:U34,"Not Completed",T7:T34)</f>
        <v>36</v>
      </c>
      <c r="U35" s="88" t="str">
        <f>CONCATENATE(ROUND((COUNTIF(U7:U34,"Completed")/COUNTA(U7:U34))*100,0),"%"," ","Completed")</f>
        <v>0% Completed</v>
      </c>
      <c r="V35" s="235" t="s">
        <v>69</v>
      </c>
      <c r="W35" s="236"/>
      <c r="X35" s="68">
        <f>SUMIF(Y7:Y31,"Not Completed",X7:X31)</f>
        <v>36</v>
      </c>
      <c r="Y35" s="69" t="str">
        <f>CONCATENATE(ROUND((COUNTIF(Y7:Y31,"Completed")/COUNTA(Y7:Y31))*100,0),"%"," ","Completed")</f>
        <v>0% Completed</v>
      </c>
    </row>
    <row r="36" spans="2:25" s="108" customFormat="1" ht="15.75" thickTop="1" x14ac:dyDescent="0.25">
      <c r="B36" s="109"/>
      <c r="C36" s="110"/>
      <c r="D36" s="111"/>
      <c r="E36" s="111"/>
      <c r="F36" s="110"/>
      <c r="G36" s="110"/>
      <c r="H36" s="111"/>
      <c r="I36" s="111"/>
      <c r="J36" s="110"/>
      <c r="K36" s="111"/>
    </row>
    <row r="37" spans="2:25" s="108" customFormat="1" x14ac:dyDescent="0.25">
      <c r="B37" s="109"/>
      <c r="C37" s="110"/>
      <c r="D37" s="111"/>
      <c r="E37" s="111"/>
      <c r="F37" s="110"/>
      <c r="G37" s="110"/>
      <c r="H37" s="111"/>
      <c r="I37" s="111"/>
      <c r="J37" s="110"/>
      <c r="K37" s="111"/>
    </row>
    <row r="38" spans="2:25" s="108" customFormat="1" x14ac:dyDescent="0.25">
      <c r="B38" s="109"/>
      <c r="C38" s="110"/>
      <c r="D38" s="196">
        <f>SUMIF(E7:E22,"Not Completed",D7:D22)</f>
        <v>84</v>
      </c>
      <c r="E38" s="196" t="str">
        <f>CONCATENATE(ROUND((COUNTIF(E7:E22,"Completed")/COUNTA(E7:E22))*100,0),"%"," ","Completed")</f>
        <v>0% Completed</v>
      </c>
      <c r="F38" s="110"/>
      <c r="G38" s="110"/>
      <c r="H38" s="111"/>
      <c r="I38" s="111"/>
      <c r="J38" s="110"/>
      <c r="K38" s="111"/>
    </row>
    <row r="39" spans="2:25" s="108" customFormat="1" x14ac:dyDescent="0.25">
      <c r="B39" s="109"/>
      <c r="C39" s="110"/>
      <c r="D39" s="196"/>
      <c r="E39" s="196"/>
      <c r="F39" s="110"/>
      <c r="G39" s="110"/>
      <c r="H39" s="111"/>
      <c r="I39" s="111"/>
      <c r="J39" s="110"/>
      <c r="K39" s="111"/>
    </row>
    <row r="40" spans="2:25" s="108" customFormat="1" x14ac:dyDescent="0.25">
      <c r="B40" s="109"/>
      <c r="C40" s="110"/>
      <c r="D40" s="196">
        <f>SUMIF(E23:E34,"Not Completed",D23:D34)</f>
        <v>40</v>
      </c>
      <c r="E40" s="196" t="str">
        <f>CONCATENATE(ROUND((COUNTIF(E7:E34,"Completed")/COUNTA(E7:E34))*100,0),"%"," ","Completed")</f>
        <v>0% Completed</v>
      </c>
      <c r="F40" s="110"/>
      <c r="G40" s="110"/>
      <c r="H40" s="111"/>
      <c r="I40" s="111"/>
      <c r="J40" s="110"/>
      <c r="K40" s="111"/>
    </row>
    <row r="41" spans="2:25" s="108" customFormat="1" x14ac:dyDescent="0.25">
      <c r="B41" s="109"/>
      <c r="C41" s="110"/>
      <c r="D41" s="196"/>
      <c r="E41" s="196"/>
      <c r="F41" s="110"/>
      <c r="G41" s="110"/>
      <c r="H41" s="111"/>
      <c r="I41" s="111"/>
      <c r="J41" s="110"/>
      <c r="K41" s="111"/>
    </row>
    <row r="42" spans="2:25" s="108" customFormat="1" x14ac:dyDescent="0.25">
      <c r="B42" s="109"/>
      <c r="C42" s="110"/>
      <c r="D42" s="111"/>
      <c r="E42" s="111"/>
      <c r="F42" s="110"/>
      <c r="G42" s="110"/>
      <c r="H42" s="111"/>
      <c r="I42" s="111"/>
      <c r="J42" s="110"/>
      <c r="K42" s="111"/>
    </row>
    <row r="43" spans="2:25" s="108" customFormat="1" x14ac:dyDescent="0.25">
      <c r="B43" s="109"/>
      <c r="C43" s="110"/>
      <c r="D43" s="111"/>
      <c r="E43" s="111"/>
      <c r="F43" s="110"/>
      <c r="G43" s="110"/>
      <c r="H43" s="111"/>
      <c r="I43" s="111"/>
      <c r="J43" s="110"/>
      <c r="K43" s="111"/>
    </row>
    <row r="44" spans="2:25" s="108" customFormat="1" x14ac:dyDescent="0.25">
      <c r="B44" s="109"/>
      <c r="C44" s="110"/>
      <c r="D44" s="111"/>
      <c r="E44" s="111"/>
      <c r="F44" s="110"/>
      <c r="G44" s="110"/>
      <c r="H44" s="111"/>
      <c r="I44" s="111"/>
      <c r="J44" s="110"/>
      <c r="K44" s="111"/>
    </row>
    <row r="45" spans="2:25" s="108" customFormat="1" x14ac:dyDescent="0.25">
      <c r="B45" s="109"/>
      <c r="C45" s="110"/>
      <c r="D45" s="111"/>
      <c r="E45" s="111"/>
      <c r="F45" s="110"/>
      <c r="G45" s="110"/>
      <c r="H45" s="111"/>
      <c r="I45" s="111"/>
      <c r="J45" s="110"/>
      <c r="K45" s="111"/>
    </row>
    <row r="46" spans="2:25" s="108" customFormat="1" x14ac:dyDescent="0.25">
      <c r="B46" s="109"/>
      <c r="C46" s="110"/>
      <c r="D46" s="111"/>
      <c r="E46" s="111"/>
      <c r="F46" s="110"/>
      <c r="G46" s="110"/>
      <c r="H46" s="111"/>
      <c r="I46" s="111"/>
      <c r="J46" s="110"/>
      <c r="K46" s="111"/>
    </row>
    <row r="47" spans="2:25" s="108" customFormat="1" x14ac:dyDescent="0.25">
      <c r="B47" s="109"/>
      <c r="C47" s="110"/>
      <c r="D47" s="111"/>
      <c r="E47" s="111"/>
      <c r="F47" s="110"/>
      <c r="G47" s="110"/>
      <c r="H47" s="111"/>
      <c r="I47" s="111"/>
      <c r="J47" s="110"/>
      <c r="K47" s="111"/>
    </row>
    <row r="48" spans="2:25" s="108" customFormat="1" x14ac:dyDescent="0.25">
      <c r="B48" s="109"/>
      <c r="C48" s="110"/>
      <c r="D48" s="111"/>
      <c r="E48" s="111"/>
      <c r="F48" s="110"/>
      <c r="G48" s="110"/>
      <c r="H48" s="111"/>
      <c r="I48" s="111"/>
      <c r="J48" s="110"/>
      <c r="K48" s="111"/>
    </row>
    <row r="49" spans="2:11" s="108" customFormat="1" x14ac:dyDescent="0.25">
      <c r="B49" s="109"/>
      <c r="C49" s="110"/>
      <c r="D49" s="111"/>
      <c r="E49" s="111"/>
      <c r="F49" s="110"/>
      <c r="G49" s="110"/>
      <c r="H49" s="111"/>
      <c r="I49" s="111"/>
      <c r="J49" s="110"/>
      <c r="K49" s="111"/>
    </row>
    <row r="50" spans="2:11" s="108" customFormat="1" x14ac:dyDescent="0.25">
      <c r="B50" s="109"/>
      <c r="C50" s="110"/>
      <c r="D50" s="111"/>
      <c r="E50" s="111"/>
      <c r="F50" s="110"/>
      <c r="G50" s="110"/>
      <c r="H50" s="111"/>
      <c r="I50" s="111"/>
      <c r="J50" s="110"/>
      <c r="K50" s="111"/>
    </row>
    <row r="51" spans="2:11" s="108" customFormat="1" x14ac:dyDescent="0.25">
      <c r="B51" s="109"/>
      <c r="C51" s="110"/>
      <c r="D51" s="111"/>
      <c r="E51" s="111"/>
      <c r="F51" s="110"/>
      <c r="G51" s="110"/>
      <c r="H51" s="111"/>
      <c r="I51" s="111"/>
      <c r="J51" s="110"/>
      <c r="K51" s="111"/>
    </row>
    <row r="52" spans="2:11" s="108" customFormat="1" x14ac:dyDescent="0.25">
      <c r="B52" s="109"/>
      <c r="C52" s="110"/>
      <c r="D52" s="111"/>
      <c r="E52" s="111"/>
      <c r="F52" s="110"/>
      <c r="G52" s="110"/>
      <c r="H52" s="111"/>
      <c r="I52" s="111"/>
      <c r="J52" s="110"/>
      <c r="K52" s="111"/>
    </row>
    <row r="53" spans="2:11" s="108" customFormat="1" x14ac:dyDescent="0.25">
      <c r="B53" s="109"/>
      <c r="C53" s="110"/>
      <c r="D53" s="111"/>
      <c r="E53" s="111"/>
      <c r="F53" s="110"/>
      <c r="G53" s="110"/>
      <c r="H53" s="111"/>
      <c r="I53" s="111"/>
      <c r="J53" s="110"/>
      <c r="K53" s="111"/>
    </row>
    <row r="54" spans="2:11" s="108" customFormat="1" x14ac:dyDescent="0.25">
      <c r="B54" s="109"/>
      <c r="C54" s="110"/>
      <c r="D54" s="111"/>
      <c r="E54" s="111"/>
      <c r="F54" s="110"/>
      <c r="G54" s="110"/>
      <c r="H54" s="111"/>
      <c r="I54" s="111"/>
      <c r="J54" s="110"/>
      <c r="K54" s="111"/>
    </row>
    <row r="55" spans="2:11" s="108" customFormat="1" x14ac:dyDescent="0.25">
      <c r="B55" s="109"/>
      <c r="C55" s="110"/>
      <c r="D55" s="111"/>
      <c r="E55" s="111"/>
      <c r="F55" s="110"/>
      <c r="G55" s="110"/>
      <c r="H55" s="111"/>
      <c r="I55" s="111"/>
      <c r="J55" s="110"/>
      <c r="K55" s="111"/>
    </row>
    <row r="56" spans="2:11" s="108" customFormat="1" x14ac:dyDescent="0.25">
      <c r="B56" s="109"/>
      <c r="C56" s="110"/>
      <c r="D56" s="111"/>
      <c r="E56" s="111"/>
      <c r="F56" s="110"/>
      <c r="G56" s="110"/>
      <c r="H56" s="111"/>
      <c r="I56" s="111"/>
      <c r="J56" s="110"/>
      <c r="K56" s="111"/>
    </row>
    <row r="57" spans="2:11" s="108" customFormat="1" x14ac:dyDescent="0.25">
      <c r="B57" s="109"/>
      <c r="C57" s="110"/>
      <c r="D57" s="111"/>
      <c r="E57" s="111"/>
      <c r="F57" s="110"/>
      <c r="G57" s="110"/>
      <c r="H57" s="111"/>
      <c r="I57" s="111"/>
      <c r="J57" s="110"/>
      <c r="K57" s="111"/>
    </row>
    <row r="58" spans="2:11" s="108" customFormat="1" x14ac:dyDescent="0.25">
      <c r="B58" s="109"/>
      <c r="C58" s="110"/>
      <c r="D58" s="111"/>
      <c r="E58" s="111"/>
      <c r="F58" s="110"/>
      <c r="G58" s="110"/>
      <c r="H58" s="111"/>
      <c r="I58" s="111"/>
      <c r="J58" s="110"/>
      <c r="K58" s="111"/>
    </row>
    <row r="59" spans="2:11" s="108" customFormat="1" x14ac:dyDescent="0.25">
      <c r="B59" s="109"/>
      <c r="C59" s="110"/>
      <c r="D59" s="111"/>
      <c r="E59" s="111"/>
      <c r="F59" s="110"/>
      <c r="G59" s="110"/>
      <c r="H59" s="111"/>
      <c r="I59" s="111"/>
      <c r="J59" s="110"/>
      <c r="K59" s="111"/>
    </row>
    <row r="60" spans="2:11" s="108" customFormat="1" x14ac:dyDescent="0.25">
      <c r="B60" s="109"/>
      <c r="C60" s="110"/>
      <c r="D60" s="111"/>
      <c r="E60" s="111"/>
      <c r="F60" s="110"/>
      <c r="G60" s="110"/>
      <c r="H60" s="111"/>
      <c r="I60" s="111"/>
      <c r="J60" s="110"/>
      <c r="K60" s="111"/>
    </row>
    <row r="61" spans="2:11" s="108" customFormat="1" x14ac:dyDescent="0.25">
      <c r="B61" s="109"/>
      <c r="C61" s="110"/>
      <c r="D61" s="111"/>
      <c r="E61" s="111"/>
      <c r="F61" s="110"/>
      <c r="G61" s="110"/>
      <c r="H61" s="111"/>
      <c r="I61" s="111"/>
      <c r="J61" s="110"/>
      <c r="K61" s="111"/>
    </row>
    <row r="62" spans="2:11" x14ac:dyDescent="0.25"/>
    <row r="63" spans="2:11" x14ac:dyDescent="0.25"/>
    <row r="64" spans="2:11" x14ac:dyDescent="0.25"/>
    <row r="65" x14ac:dyDescent="0.25"/>
    <row r="66" x14ac:dyDescent="0.25"/>
    <row r="67" x14ac:dyDescent="0.25"/>
    <row r="68" x14ac:dyDescent="0.25"/>
  </sheetData>
  <sheetProtection selectLockedCells="1"/>
  <autoFilter ref="B6:L33"/>
  <dataConsolidate/>
  <mergeCells count="13">
    <mergeCell ref="J35:K35"/>
    <mergeCell ref="N35:O35"/>
    <mergeCell ref="V35:W35"/>
    <mergeCell ref="B2:L2"/>
    <mergeCell ref="B35:C35"/>
    <mergeCell ref="R35:S35"/>
    <mergeCell ref="F35:G35"/>
    <mergeCell ref="F5:H5"/>
    <mergeCell ref="L3:M3"/>
    <mergeCell ref="N2:Y2"/>
    <mergeCell ref="R3:U3"/>
    <mergeCell ref="R5:U5"/>
    <mergeCell ref="X3:Y3"/>
  </mergeCells>
  <dataValidations count="5">
    <dataValidation allowBlank="1" showInputMessage="1" showErrorMessage="1" prompt="Go to &quot;Details &amp; Report&quot; Sheet for necessary change." sqref="M1 W3:X3 Y1 K3:L3"/>
    <dataValidation allowBlank="1" showInputMessage="1" showErrorMessage="1" prompt="Write Author Name." sqref="R6 J6 N6 V6 B6 F6"/>
    <dataValidation type="list" allowBlank="1" showInputMessage="1" showErrorMessage="1" errorTitle="Select from Drop Down List." error="Enter Text as &quot;Completed&quot; or Not Completed. Don't Left Blank." sqref="U7:U34 E7:E34 I7:I34">
      <formula1>"Completed, Not Completed"</formula1>
    </dataValidation>
    <dataValidation type="list" allowBlank="1" showInputMessage="1" showErrorMessage="1" errorTitle="Select from Drop Down List." error="Enter Text as &quot;Completed&quot; or &quot;Not Completed&quot;. Don't Left Blank." sqref="M7:M33 Q7:Q33 Y7:Y33">
      <formula1>"Completed, Not Completed"</formula1>
    </dataValidation>
    <dataValidation type="list" allowBlank="1" showInputMessage="1" showErrorMessage="1" errorTitle="Select from Drop Down List." error="Enter Test only as &quot;Completed&quot; or Not Completed. Don't Left Blank." sqref="O11">
      <formula1>"Completed, Not Completed"</formula1>
    </dataValidation>
  </dataValidations>
  <printOptions horizontalCentered="1" verticalCentered="1"/>
  <pageMargins left="0.196850393700787" right="0.15748031496063" top="0.15748031496063" bottom="0.15748031496063" header="0.196850393700787" footer="0.15748031496063"/>
  <pageSetup scale="75" orientation="landscape" verticalDpi="300" r:id="rId1"/>
  <colBreaks count="1" manualBreakCount="1">
    <brk id="13" max="34" man="1"/>
  </colBreaks>
  <ignoredErrors>
    <ignoredError sqref="D38:E40"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8"/>
  <sheetViews>
    <sheetView workbookViewId="0">
      <selection activeCell="C4" sqref="C4:E4"/>
    </sheetView>
  </sheetViews>
  <sheetFormatPr defaultColWidth="0" defaultRowHeight="15" zeroHeight="1" x14ac:dyDescent="0.25"/>
  <cols>
    <col min="1" max="1" width="9.140625" style="113" customWidth="1"/>
    <col min="2" max="2" width="9.7109375" style="113" customWidth="1"/>
    <col min="3" max="3" width="9.42578125" style="113" customWidth="1"/>
    <col min="4" max="4" width="5.140625" style="113" customWidth="1"/>
    <col min="5" max="5" width="8.7109375" style="113" customWidth="1"/>
    <col min="6" max="6" width="29.7109375" style="113" customWidth="1"/>
    <col min="7" max="7" width="13.28515625" style="114" customWidth="1"/>
    <col min="8" max="8" width="16.42578125" style="114" customWidth="1"/>
    <col min="9" max="9" width="10.42578125" style="113" customWidth="1"/>
    <col min="10" max="14" width="9.140625" style="113" customWidth="1"/>
    <col min="15" max="16384" width="9.140625" style="113" hidden="1"/>
  </cols>
  <sheetData>
    <row r="1" spans="2:9" ht="15.75" thickBot="1" x14ac:dyDescent="0.3"/>
    <row r="2" spans="2:9" ht="36.75" customHeight="1" thickTop="1" x14ac:dyDescent="0.25">
      <c r="B2" s="249" t="str">
        <f>"Time Table with effect from: "&amp;TEXT('Details &amp; Report'!H7, "dd-mmmm-yyyy")</f>
        <v>Time Table with effect from: 09-July-2012</v>
      </c>
      <c r="C2" s="250"/>
      <c r="D2" s="250"/>
      <c r="E2" s="250"/>
      <c r="F2" s="250"/>
      <c r="G2" s="250"/>
      <c r="H2" s="250"/>
      <c r="I2" s="251"/>
    </row>
    <row r="3" spans="2:9" ht="18.75" customHeight="1" x14ac:dyDescent="0.25">
      <c r="B3" s="115"/>
      <c r="C3" s="116"/>
      <c r="D3" s="116"/>
      <c r="E3" s="116"/>
      <c r="F3" s="116"/>
      <c r="G3" s="117"/>
      <c r="H3" s="117"/>
      <c r="I3" s="118"/>
    </row>
    <row r="4" spans="2:9" s="123" customFormat="1" ht="32.25" thickBot="1" x14ac:dyDescent="0.3">
      <c r="B4" s="119" t="s">
        <v>149</v>
      </c>
      <c r="C4" s="244" t="s">
        <v>134</v>
      </c>
      <c r="D4" s="245"/>
      <c r="E4" s="246"/>
      <c r="F4" s="120" t="s">
        <v>135</v>
      </c>
      <c r="G4" s="121" t="s">
        <v>140</v>
      </c>
      <c r="H4" s="120" t="s">
        <v>141</v>
      </c>
      <c r="I4" s="122" t="s">
        <v>142</v>
      </c>
    </row>
    <row r="5" spans="2:9" s="130" customFormat="1" ht="26.25" customHeight="1" x14ac:dyDescent="0.25">
      <c r="B5" s="188"/>
      <c r="C5" s="124">
        <v>0.25</v>
      </c>
      <c r="D5" s="125" t="s">
        <v>136</v>
      </c>
      <c r="E5" s="126">
        <v>0.26041666666666669</v>
      </c>
      <c r="F5" s="127" t="s">
        <v>145</v>
      </c>
      <c r="G5" s="128"/>
      <c r="H5" s="129"/>
      <c r="I5" s="247" t="s">
        <v>146</v>
      </c>
    </row>
    <row r="6" spans="2:9" s="130" customFormat="1" ht="26.25" customHeight="1" x14ac:dyDescent="0.25">
      <c r="B6" s="188"/>
      <c r="C6" s="203">
        <f>E5</f>
        <v>0.26041666666666669</v>
      </c>
      <c r="D6" s="125" t="s">
        <v>136</v>
      </c>
      <c r="E6" s="126">
        <v>0.29166666666666669</v>
      </c>
      <c r="F6" s="131" t="s">
        <v>157</v>
      </c>
      <c r="G6" s="128"/>
      <c r="H6" s="129"/>
      <c r="I6" s="248"/>
    </row>
    <row r="7" spans="2:9" s="130" customFormat="1" ht="26.25" customHeight="1" x14ac:dyDescent="0.25">
      <c r="B7" s="189">
        <v>2</v>
      </c>
      <c r="C7" s="203">
        <f>E6</f>
        <v>0.29166666666666669</v>
      </c>
      <c r="D7" s="125" t="s">
        <v>136</v>
      </c>
      <c r="E7" s="126">
        <v>0.375</v>
      </c>
      <c r="F7" s="133" t="s">
        <v>137</v>
      </c>
      <c r="G7" s="128" t="s">
        <v>0</v>
      </c>
      <c r="H7" s="129" t="s">
        <v>144</v>
      </c>
      <c r="I7" s="248"/>
    </row>
    <row r="8" spans="2:9" s="130" customFormat="1" ht="26.25" customHeight="1" x14ac:dyDescent="0.25">
      <c r="B8" s="189"/>
      <c r="C8" s="203">
        <f t="shared" ref="C8:C15" si="0">E7</f>
        <v>0.375</v>
      </c>
      <c r="D8" s="125" t="s">
        <v>136</v>
      </c>
      <c r="E8" s="126">
        <v>0.41666666666666669</v>
      </c>
      <c r="F8" s="131" t="s">
        <v>138</v>
      </c>
      <c r="G8" s="128"/>
      <c r="H8" s="129"/>
      <c r="I8" s="248"/>
    </row>
    <row r="9" spans="2:9" s="130" customFormat="1" ht="26.25" customHeight="1" x14ac:dyDescent="0.25">
      <c r="B9" s="189">
        <v>3</v>
      </c>
      <c r="C9" s="203">
        <f t="shared" si="0"/>
        <v>0.41666666666666669</v>
      </c>
      <c r="D9" s="125" t="s">
        <v>136</v>
      </c>
      <c r="E9" s="126">
        <v>0.54166666666666663</v>
      </c>
      <c r="F9" s="133" t="s">
        <v>137</v>
      </c>
      <c r="G9" s="128" t="s">
        <v>95</v>
      </c>
      <c r="H9" s="129" t="s">
        <v>87</v>
      </c>
      <c r="I9" s="248"/>
    </row>
    <row r="10" spans="2:9" s="130" customFormat="1" ht="26.25" customHeight="1" x14ac:dyDescent="0.25">
      <c r="B10" s="189"/>
      <c r="C10" s="203">
        <f t="shared" si="0"/>
        <v>0.54166666666666663</v>
      </c>
      <c r="D10" s="125" t="s">
        <v>136</v>
      </c>
      <c r="E10" s="126">
        <v>0.5625</v>
      </c>
      <c r="F10" s="131" t="s">
        <v>139</v>
      </c>
      <c r="G10" s="128"/>
      <c r="H10" s="129"/>
      <c r="I10" s="248"/>
    </row>
    <row r="11" spans="2:9" s="130" customFormat="1" ht="30" customHeight="1" x14ac:dyDescent="0.25">
      <c r="B11" s="189">
        <v>3</v>
      </c>
      <c r="C11" s="203">
        <f t="shared" si="0"/>
        <v>0.5625</v>
      </c>
      <c r="D11" s="125" t="s">
        <v>136</v>
      </c>
      <c r="E11" s="126">
        <v>0.6875</v>
      </c>
      <c r="F11" s="133" t="s">
        <v>137</v>
      </c>
      <c r="G11" s="128" t="s">
        <v>143</v>
      </c>
      <c r="H11" s="134" t="s">
        <v>74</v>
      </c>
      <c r="I11" s="248"/>
    </row>
    <row r="12" spans="2:9" s="130" customFormat="1" ht="26.25" customHeight="1" x14ac:dyDescent="0.25">
      <c r="B12" s="189"/>
      <c r="C12" s="203">
        <f t="shared" si="0"/>
        <v>0.6875</v>
      </c>
      <c r="D12" s="125" t="s">
        <v>136</v>
      </c>
      <c r="E12" s="126">
        <v>0.70833333333333337</v>
      </c>
      <c r="F12" s="131" t="s">
        <v>139</v>
      </c>
      <c r="G12" s="128"/>
      <c r="H12" s="129"/>
      <c r="I12" s="248"/>
    </row>
    <row r="13" spans="2:9" s="130" customFormat="1" ht="26.25" customHeight="1" x14ac:dyDescent="0.25">
      <c r="B13" s="189">
        <v>4</v>
      </c>
      <c r="C13" s="203">
        <f t="shared" si="0"/>
        <v>0.70833333333333337</v>
      </c>
      <c r="D13" s="125" t="s">
        <v>136</v>
      </c>
      <c r="E13" s="126">
        <v>0.875</v>
      </c>
      <c r="F13" s="133" t="s">
        <v>137</v>
      </c>
      <c r="G13" s="128" t="s">
        <v>148</v>
      </c>
      <c r="H13" s="129" t="s">
        <v>1</v>
      </c>
      <c r="I13" s="248"/>
    </row>
    <row r="14" spans="2:9" s="130" customFormat="1" ht="26.25" customHeight="1" x14ac:dyDescent="0.25">
      <c r="B14" s="189"/>
      <c r="C14" s="203">
        <f t="shared" si="0"/>
        <v>0.875</v>
      </c>
      <c r="D14" s="125" t="s">
        <v>136</v>
      </c>
      <c r="E14" s="126">
        <v>0.91666666666666663</v>
      </c>
      <c r="F14" s="131" t="s">
        <v>162</v>
      </c>
      <c r="G14" s="128"/>
      <c r="H14" s="129"/>
      <c r="I14" s="248"/>
    </row>
    <row r="15" spans="2:9" s="130" customFormat="1" ht="29.25" customHeight="1" x14ac:dyDescent="0.25">
      <c r="B15" s="189"/>
      <c r="C15" s="203">
        <f t="shared" si="0"/>
        <v>0.91666666666666663</v>
      </c>
      <c r="D15" s="125" t="s">
        <v>136</v>
      </c>
      <c r="E15" s="126">
        <v>0.95833333333333337</v>
      </c>
      <c r="F15" s="133" t="s">
        <v>156</v>
      </c>
      <c r="G15" s="135"/>
      <c r="H15" s="129"/>
      <c r="I15" s="248"/>
    </row>
    <row r="16" spans="2:9" s="130" customFormat="1" ht="29.25" customHeight="1" thickBot="1" x14ac:dyDescent="0.3">
      <c r="B16" s="189"/>
      <c r="C16" s="124"/>
      <c r="D16" s="125"/>
      <c r="E16" s="136"/>
      <c r="F16" s="133"/>
      <c r="G16" s="134"/>
      <c r="H16" s="129"/>
      <c r="I16" s="137"/>
    </row>
    <row r="17" spans="2:9" s="130" customFormat="1" ht="29.25" hidden="1" customHeight="1" thickBot="1" x14ac:dyDescent="0.3">
      <c r="B17" s="132"/>
      <c r="C17" s="124"/>
      <c r="D17" s="125"/>
      <c r="E17" s="136"/>
      <c r="F17" s="133"/>
      <c r="G17" s="134"/>
      <c r="H17" s="129"/>
      <c r="I17" s="137"/>
    </row>
    <row r="18" spans="2:9" ht="19.5" thickBot="1" x14ac:dyDescent="0.3">
      <c r="B18" s="138">
        <f>ROUND((SUM(B5:B17)),2)</f>
        <v>12</v>
      </c>
      <c r="C18" s="139" t="s">
        <v>150</v>
      </c>
      <c r="D18" s="140"/>
      <c r="E18" s="140"/>
      <c r="F18" s="141"/>
      <c r="G18" s="142"/>
      <c r="H18" s="142"/>
      <c r="I18" s="143"/>
    </row>
    <row r="19" spans="2:9" s="130" customFormat="1" ht="15.75" thickTop="1" x14ac:dyDescent="0.25">
      <c r="C19" s="144"/>
      <c r="D19" s="145"/>
      <c r="E19" s="144"/>
      <c r="G19" s="145"/>
      <c r="H19" s="145"/>
    </row>
    <row r="20" spans="2:9" s="130" customFormat="1" x14ac:dyDescent="0.25">
      <c r="C20" s="144"/>
      <c r="D20" s="145"/>
      <c r="E20" s="144"/>
      <c r="G20" s="145"/>
      <c r="H20" s="145"/>
    </row>
    <row r="21" spans="2:9" s="130" customFormat="1" x14ac:dyDescent="0.25">
      <c r="C21" s="144"/>
      <c r="D21" s="145"/>
      <c r="E21" s="144"/>
      <c r="G21" s="145"/>
      <c r="H21" s="145"/>
    </row>
    <row r="22" spans="2:9" s="130" customFormat="1" x14ac:dyDescent="0.25">
      <c r="C22" s="144"/>
      <c r="E22" s="144"/>
      <c r="G22" s="145"/>
      <c r="H22" s="145"/>
    </row>
    <row r="23" spans="2:9" s="130" customFormat="1" x14ac:dyDescent="0.25">
      <c r="C23" s="144"/>
      <c r="E23" s="144"/>
      <c r="G23" s="145"/>
      <c r="H23" s="145"/>
    </row>
    <row r="24" spans="2:9" s="130" customFormat="1" x14ac:dyDescent="0.25">
      <c r="C24" s="144"/>
      <c r="E24" s="144"/>
      <c r="G24" s="145"/>
      <c r="H24" s="145"/>
    </row>
    <row r="25" spans="2:9" s="130" customFormat="1" x14ac:dyDescent="0.25">
      <c r="G25" s="145"/>
      <c r="H25" s="145"/>
    </row>
    <row r="26" spans="2:9" s="130" customFormat="1" x14ac:dyDescent="0.25">
      <c r="G26" s="145"/>
      <c r="H26" s="145"/>
    </row>
    <row r="27" spans="2:9" s="130" customFormat="1" x14ac:dyDescent="0.25">
      <c r="G27" s="145"/>
      <c r="H27" s="145"/>
    </row>
    <row r="28" spans="2:9" s="130" customFormat="1" x14ac:dyDescent="0.25">
      <c r="G28" s="145"/>
      <c r="H28" s="145"/>
    </row>
    <row r="29" spans="2:9" s="130" customFormat="1" x14ac:dyDescent="0.25">
      <c r="G29" s="145"/>
      <c r="H29" s="145"/>
    </row>
    <row r="30" spans="2:9" s="130" customFormat="1" x14ac:dyDescent="0.25">
      <c r="G30" s="145"/>
      <c r="H30" s="145"/>
    </row>
    <row r="31" spans="2:9" s="130" customFormat="1" x14ac:dyDescent="0.25">
      <c r="G31" s="145"/>
      <c r="H31" s="145"/>
    </row>
    <row r="32" spans="2:9" s="130" customFormat="1" x14ac:dyDescent="0.25">
      <c r="G32" s="145"/>
      <c r="H32" s="145"/>
    </row>
    <row r="33" spans="7:8" s="130" customFormat="1" x14ac:dyDescent="0.25">
      <c r="G33" s="145"/>
      <c r="H33" s="145"/>
    </row>
    <row r="34" spans="7:8" s="130" customFormat="1" x14ac:dyDescent="0.25">
      <c r="G34" s="145"/>
      <c r="H34" s="145"/>
    </row>
    <row r="35" spans="7:8" s="130" customFormat="1" x14ac:dyDescent="0.25">
      <c r="G35" s="145"/>
      <c r="H35" s="145"/>
    </row>
    <row r="36" spans="7:8" s="130" customFormat="1" x14ac:dyDescent="0.25">
      <c r="G36" s="145"/>
      <c r="H36" s="145"/>
    </row>
    <row r="37" spans="7:8" x14ac:dyDescent="0.25"/>
    <row r="38" spans="7:8" x14ac:dyDescent="0.25"/>
  </sheetData>
  <sheetProtection selectLockedCells="1"/>
  <autoFilter ref="B4:I15">
    <filterColumn colId="1" showButton="0"/>
    <filterColumn colId="2" showButton="0"/>
  </autoFilter>
  <mergeCells count="3">
    <mergeCell ref="C4:E4"/>
    <mergeCell ref="I5:I15"/>
    <mergeCell ref="B2:I2"/>
  </mergeCells>
  <dataValidations count="4">
    <dataValidation allowBlank="1" showInputMessage="1" showErrorMessage="1" prompt="Go to &quot;Details &amp; Report&quot; Sheet for Changing Date." sqref="B2:I2"/>
    <dataValidation type="decimal" allowBlank="1" showInputMessage="1" showErrorMessage="1" prompt="Write Only Study Hours" sqref="B5:B17">
      <formula1>0</formula1>
      <formula2>24</formula2>
    </dataValidation>
    <dataValidation allowBlank="1" showInputMessage="1" showErrorMessage="1" promptTitle="No Need:" prompt="Clear Content." sqref="I4:I17"/>
    <dataValidation allowBlank="1" showInputMessage="1" showErrorMessage="1" prompt="Write Subject if any against study time." sqref="G4:H4"/>
  </dataValidations>
  <printOptions horizontalCentered="1"/>
  <pageMargins left="0.39370078740157483" right="0.27559055118110237" top="0.61" bottom="0.51181102362204722" header="0.31496062992125984" footer="0.31496062992125984"/>
  <pageSetup paperSize="9" scale="94" orientation="portrait" verticalDpi="0" r:id="rId1"/>
  <ignoredErrors>
    <ignoredError sqref="C6:C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Welcome</vt:lpstr>
      <vt:lpstr>Details &amp; Report</vt:lpstr>
      <vt:lpstr>Allocation</vt:lpstr>
      <vt:lpstr>Time Table</vt:lpstr>
      <vt:lpstr>Audit</vt:lpstr>
      <vt:lpstr>Allocation!Print_Area</vt:lpstr>
      <vt:lpstr>'Time Table'!Print_Area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2012-07-08T07:09:08Z</dcterms:modified>
</cp:coreProperties>
</file>