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5" windowWidth="19320" windowHeight="8220" activeTab="1"/>
  </bookViews>
  <sheets>
    <sheet name="Example" sheetId="4" r:id="rId1"/>
    <sheet name="Entries for eg" sheetId="3" r:id="rId2"/>
  </sheets>
  <definedNames>
    <definedName name="_xlnm.Print_Area" localSheetId="1">'Entries for eg'!$B$2:$Q$41</definedName>
  </definedNames>
  <calcPr calcId="125725"/>
</workbook>
</file>

<file path=xl/calcChain.xml><?xml version="1.0" encoding="utf-8"?>
<calcChain xmlns="http://schemas.openxmlformats.org/spreadsheetml/2006/main">
  <c r="C40" i="4"/>
  <c r="C42" s="1"/>
  <c r="C24"/>
  <c r="C26" s="1"/>
  <c r="C110"/>
  <c r="C114" s="1"/>
  <c r="C94"/>
  <c r="C96" s="1"/>
  <c r="C77"/>
  <c r="C80" s="1"/>
  <c r="C61"/>
  <c r="C8"/>
  <c r="C11" s="1"/>
  <c r="C32" s="1"/>
  <c r="C98" l="1"/>
  <c r="C28"/>
  <c r="C65"/>
  <c r="C64"/>
  <c r="E69"/>
  <c r="C85"/>
  <c r="F85" s="1"/>
  <c r="C79"/>
  <c r="C97"/>
  <c r="C118"/>
  <c r="C113"/>
  <c r="C48"/>
  <c r="C44"/>
  <c r="C69"/>
  <c r="C63"/>
  <c r="D69"/>
  <c r="C112"/>
  <c r="C27"/>
  <c r="C43"/>
  <c r="G69"/>
  <c r="C81"/>
  <c r="F69"/>
  <c r="C102"/>
  <c r="P5" i="3"/>
  <c r="Q6" s="1"/>
  <c r="C16" i="4"/>
  <c r="D16"/>
  <c r="E16"/>
  <c r="F16"/>
  <c r="G16"/>
  <c r="C10"/>
  <c r="C12"/>
  <c r="G85" l="1"/>
  <c r="D85"/>
  <c r="D102" s="1"/>
  <c r="D118" s="1"/>
  <c r="E85"/>
  <c r="P27" i="3"/>
  <c r="P34" s="1"/>
  <c r="F34" s="1"/>
  <c r="K34" s="1"/>
  <c r="L35" s="1"/>
  <c r="C47" i="4"/>
  <c r="C117"/>
  <c r="C84"/>
  <c r="F84" s="1"/>
  <c r="D68"/>
  <c r="F68"/>
  <c r="C31"/>
  <c r="C101"/>
  <c r="E68"/>
  <c r="C68"/>
  <c r="C49"/>
  <c r="C119"/>
  <c r="C103"/>
  <c r="F70"/>
  <c r="C33"/>
  <c r="C86"/>
  <c r="G86" s="1"/>
  <c r="G87" s="1"/>
  <c r="G70"/>
  <c r="G71" s="1"/>
  <c r="C70"/>
  <c r="E70"/>
  <c r="H70"/>
  <c r="H71" s="1"/>
  <c r="D70"/>
  <c r="D71" s="1"/>
  <c r="D86"/>
  <c r="D103" s="1"/>
  <c r="D119" s="1"/>
  <c r="F86"/>
  <c r="F32"/>
  <c r="G32"/>
  <c r="D32"/>
  <c r="E32"/>
  <c r="I69"/>
  <c r="I16"/>
  <c r="D15"/>
  <c r="F15"/>
  <c r="E15"/>
  <c r="C15"/>
  <c r="E17"/>
  <c r="F17"/>
  <c r="G17"/>
  <c r="C17"/>
  <c r="H17"/>
  <c r="H18" s="1"/>
  <c r="P37" i="3" s="1"/>
  <c r="D17" i="4"/>
  <c r="E102" l="1"/>
  <c r="E118" s="1"/>
  <c r="F102"/>
  <c r="G102"/>
  <c r="I85"/>
  <c r="D84"/>
  <c r="D101" s="1"/>
  <c r="E101" s="1"/>
  <c r="Q35" i="3"/>
  <c r="Q41" s="1"/>
  <c r="Q28"/>
  <c r="F27"/>
  <c r="G28" s="1"/>
  <c r="G35"/>
  <c r="E86" i="4"/>
  <c r="F87"/>
  <c r="E18"/>
  <c r="P18" i="3" s="1"/>
  <c r="Q19" s="1"/>
  <c r="E71" i="4"/>
  <c r="C104"/>
  <c r="C87"/>
  <c r="D48"/>
  <c r="I32"/>
  <c r="G103"/>
  <c r="E103"/>
  <c r="E119" s="1"/>
  <c r="H103"/>
  <c r="H104" s="1"/>
  <c r="F103"/>
  <c r="C50"/>
  <c r="I70"/>
  <c r="F71"/>
  <c r="C71"/>
  <c r="F73" i="3" s="1"/>
  <c r="I68" i="4"/>
  <c r="F33"/>
  <c r="D33"/>
  <c r="D49" s="1"/>
  <c r="H33"/>
  <c r="H34" s="1"/>
  <c r="G33"/>
  <c r="G34" s="1"/>
  <c r="E33"/>
  <c r="C34"/>
  <c r="E31"/>
  <c r="D31"/>
  <c r="F31"/>
  <c r="C120"/>
  <c r="P40" i="3"/>
  <c r="F40" s="1"/>
  <c r="K40" s="1"/>
  <c r="L41" s="1"/>
  <c r="H86" i="4"/>
  <c r="H87" s="1"/>
  <c r="E84"/>
  <c r="F18"/>
  <c r="P23" i="3" s="1"/>
  <c r="F23" s="1"/>
  <c r="Q38"/>
  <c r="F37"/>
  <c r="I15" i="4"/>
  <c r="C18"/>
  <c r="P9" i="3" s="1"/>
  <c r="I17" i="4"/>
  <c r="G18"/>
  <c r="P31" i="3" s="1"/>
  <c r="D18" i="4"/>
  <c r="P13" i="3" s="1"/>
  <c r="E87" i="4" l="1"/>
  <c r="D87"/>
  <c r="F77" i="3" s="1"/>
  <c r="K77" s="1"/>
  <c r="L78" s="1"/>
  <c r="I102" i="4"/>
  <c r="G104"/>
  <c r="K27" i="3"/>
  <c r="L28" s="1"/>
  <c r="F18"/>
  <c r="G19" s="1"/>
  <c r="I71" i="4"/>
  <c r="E34"/>
  <c r="I33"/>
  <c r="G41" i="3"/>
  <c r="I31" i="4"/>
  <c r="H49"/>
  <c r="H50" s="1"/>
  <c r="G49"/>
  <c r="F49"/>
  <c r="G74" i="3"/>
  <c r="K73"/>
  <c r="L74" s="1"/>
  <c r="D117" i="4"/>
  <c r="D104"/>
  <c r="I84"/>
  <c r="G119"/>
  <c r="I103"/>
  <c r="F34"/>
  <c r="F101"/>
  <c r="F104" s="1"/>
  <c r="F119"/>
  <c r="E49"/>
  <c r="G78" i="3"/>
  <c r="E117" i="4"/>
  <c r="E120" s="1"/>
  <c r="E104"/>
  <c r="F82" i="3" s="1"/>
  <c r="F118" i="4"/>
  <c r="G118"/>
  <c r="I86"/>
  <c r="H119"/>
  <c r="H120" s="1"/>
  <c r="F103" i="3" s="1"/>
  <c r="D47" i="4"/>
  <c r="D34"/>
  <c r="G48"/>
  <c r="F48"/>
  <c r="E48"/>
  <c r="Q24" i="3"/>
  <c r="G24"/>
  <c r="K23"/>
  <c r="L24" s="1"/>
  <c r="Q14"/>
  <c r="F13"/>
  <c r="Q10"/>
  <c r="F9"/>
  <c r="K37"/>
  <c r="L38" s="1"/>
  <c r="G38"/>
  <c r="Q32"/>
  <c r="F31"/>
  <c r="I18" i="4"/>
  <c r="K18" i="3" l="1"/>
  <c r="L19" s="1"/>
  <c r="I48" i="4"/>
  <c r="G50"/>
  <c r="G120"/>
  <c r="F95" i="3" s="1"/>
  <c r="G96" s="1"/>
  <c r="I118" i="4"/>
  <c r="I101"/>
  <c r="I104" s="1"/>
  <c r="I34"/>
  <c r="I49"/>
  <c r="F99" i="3"/>
  <c r="K82"/>
  <c r="L83" s="1"/>
  <c r="G83"/>
  <c r="I119" i="4"/>
  <c r="F107" i="3" s="1"/>
  <c r="G104"/>
  <c r="K103"/>
  <c r="L104" s="1"/>
  <c r="D50" i="4"/>
  <c r="F47"/>
  <c r="F50" s="1"/>
  <c r="E47"/>
  <c r="E50" s="1"/>
  <c r="K95" i="3"/>
  <c r="L96" s="1"/>
  <c r="D120" i="4"/>
  <c r="F117"/>
  <c r="F120" s="1"/>
  <c r="F87" i="3" s="1"/>
  <c r="I87" i="4"/>
  <c r="K31" i="3"/>
  <c r="L32" s="1"/>
  <c r="G32"/>
  <c r="K9"/>
  <c r="L10" s="1"/>
  <c r="G10"/>
  <c r="G14"/>
  <c r="K13"/>
  <c r="L14" s="1"/>
  <c r="I117" i="4" l="1"/>
  <c r="F91" i="3" s="1"/>
  <c r="K91" s="1"/>
  <c r="L92" s="1"/>
  <c r="K107"/>
  <c r="L108" s="1"/>
  <c r="G108"/>
  <c r="K99"/>
  <c r="L100" s="1"/>
  <c r="G100"/>
  <c r="G88"/>
  <c r="K87"/>
  <c r="L88" s="1"/>
  <c r="I47" i="4"/>
  <c r="I50" s="1"/>
  <c r="G92" i="3" l="1"/>
  <c r="I120" i="4"/>
</calcChain>
</file>

<file path=xl/comments1.xml><?xml version="1.0" encoding="utf-8"?>
<comments xmlns="http://schemas.openxmlformats.org/spreadsheetml/2006/main">
  <authors>
    <author>kamalh</author>
  </authors>
  <commentList>
    <comment ref="C21" authorId="0">
      <text>
        <r>
          <rPr>
            <b/>
            <sz val="8"/>
            <color indexed="81"/>
            <rFont val="Tahoma"/>
            <family val="2"/>
          </rPr>
          <t>kamalh:</t>
        </r>
        <r>
          <rPr>
            <sz val="8"/>
            <color indexed="81"/>
            <rFont val="Tahoma"/>
            <family val="2"/>
          </rPr>
          <t xml:space="preserve">
Assuminmg that 100 employees have left the organisation</t>
        </r>
      </text>
    </comment>
    <comment ref="C30" authorId="0">
      <text>
        <r>
          <rPr>
            <b/>
            <sz val="8"/>
            <color indexed="81"/>
            <rFont val="Tahoma"/>
            <family val="2"/>
          </rPr>
          <t>kamalh:</t>
        </r>
        <r>
          <rPr>
            <sz val="8"/>
            <color indexed="81"/>
            <rFont val="Tahoma"/>
            <family val="2"/>
          </rPr>
          <t xml:space="preserve">
Already booked as expense in year 1, hence cannot be changed</t>
        </r>
      </text>
    </comment>
    <comment ref="C37" authorId="0">
      <text>
        <r>
          <rPr>
            <b/>
            <sz val="8"/>
            <color indexed="81"/>
            <rFont val="Tahoma"/>
            <family val="2"/>
          </rPr>
          <t>kamalh:</t>
        </r>
        <r>
          <rPr>
            <sz val="8"/>
            <color indexed="81"/>
            <rFont val="Tahoma"/>
            <family val="2"/>
          </rPr>
          <t xml:space="preserve">
Assuminmg that another  100 employees have left the organisation</t>
        </r>
      </text>
    </comment>
    <comment ref="C46" authorId="0">
      <text>
        <r>
          <rPr>
            <b/>
            <sz val="8"/>
            <color indexed="81"/>
            <rFont val="Tahoma"/>
            <family val="2"/>
          </rPr>
          <t>kamalh:</t>
        </r>
        <r>
          <rPr>
            <sz val="8"/>
            <color indexed="81"/>
            <rFont val="Tahoma"/>
            <family val="2"/>
          </rPr>
          <t xml:space="preserve">
Already booked as expense in year 1, hence cannot be changed</t>
        </r>
      </text>
    </comment>
    <comment ref="D46" authorId="0">
      <text>
        <r>
          <rPr>
            <b/>
            <sz val="8"/>
            <color indexed="81"/>
            <rFont val="Tahoma"/>
            <family val="2"/>
          </rPr>
          <t>kamalh:</t>
        </r>
        <r>
          <rPr>
            <sz val="8"/>
            <color indexed="81"/>
            <rFont val="Tahoma"/>
            <family val="2"/>
          </rPr>
          <t xml:space="preserve">
Already booked as expense in year 2, hence cannot be changed</t>
        </r>
      </text>
    </comment>
    <comment ref="C75" authorId="0">
      <text>
        <r>
          <rPr>
            <b/>
            <sz val="8"/>
            <color indexed="81"/>
            <rFont val="Tahoma"/>
            <family val="2"/>
          </rPr>
          <t>kamalh:</t>
        </r>
        <r>
          <rPr>
            <sz val="8"/>
            <color indexed="81"/>
            <rFont val="Tahoma"/>
            <family val="2"/>
          </rPr>
          <t xml:space="preserve">
The enterprise should remeasure the fair value of the liability at each reporting date and at the date of the settlement, with any changes in fair value recognized in profit or loss for the period</t>
        </r>
      </text>
    </comment>
    <comment ref="C83" authorId="0">
      <text>
        <r>
          <rPr>
            <b/>
            <sz val="8"/>
            <color indexed="81"/>
            <rFont val="Tahoma"/>
            <charset val="1"/>
          </rPr>
          <t>kamalh:</t>
        </r>
        <r>
          <rPr>
            <sz val="8"/>
            <color indexed="81"/>
            <rFont val="Tahoma"/>
            <charset val="1"/>
          </rPr>
          <t xml:space="preserve">
Already booked as expense in year 1, hence cannot be changed</t>
        </r>
      </text>
    </comment>
    <comment ref="C91" authorId="0">
      <text>
        <r>
          <rPr>
            <b/>
            <sz val="8"/>
            <color indexed="81"/>
            <rFont val="Tahoma"/>
            <family val="2"/>
          </rPr>
          <t>kamalh:</t>
        </r>
        <r>
          <rPr>
            <sz val="8"/>
            <color indexed="81"/>
            <rFont val="Tahoma"/>
            <family val="2"/>
          </rPr>
          <t xml:space="preserve">
Assuminmg that 200 employees have left the organisation</t>
        </r>
      </text>
    </comment>
    <comment ref="C92" authorId="0">
      <text>
        <r>
          <rPr>
            <b/>
            <sz val="8"/>
            <color indexed="81"/>
            <rFont val="Tahoma"/>
            <family val="2"/>
          </rPr>
          <t>kamalh:</t>
        </r>
        <r>
          <rPr>
            <sz val="8"/>
            <color indexed="81"/>
            <rFont val="Tahoma"/>
            <family val="2"/>
          </rPr>
          <t xml:space="preserve">
The enterprise should remeasure the fair value of the liability at each reporting date and at the date of the settlement, with any changes in fair value recognized in profit or loss for the period</t>
        </r>
      </text>
    </comment>
    <comment ref="C100" authorId="0">
      <text>
        <r>
          <rPr>
            <b/>
            <sz val="8"/>
            <color indexed="81"/>
            <rFont val="Tahoma"/>
            <charset val="1"/>
          </rPr>
          <t>kamalh:</t>
        </r>
        <r>
          <rPr>
            <sz val="8"/>
            <color indexed="81"/>
            <rFont val="Tahoma"/>
            <charset val="1"/>
          </rPr>
          <t xml:space="preserve">
Already booked as expense in year 1</t>
        </r>
      </text>
    </comment>
    <comment ref="D100" authorId="0">
      <text>
        <r>
          <rPr>
            <b/>
            <sz val="8"/>
            <color indexed="81"/>
            <rFont val="Tahoma"/>
            <family val="2"/>
          </rPr>
          <t>kamalh:</t>
        </r>
        <r>
          <rPr>
            <sz val="8"/>
            <color indexed="81"/>
            <rFont val="Tahoma"/>
            <family val="2"/>
          </rPr>
          <t xml:space="preserve">
Already booked as expense in year 2</t>
        </r>
      </text>
    </comment>
    <comment ref="C108" authorId="0">
      <text>
        <r>
          <rPr>
            <b/>
            <sz val="8"/>
            <color indexed="81"/>
            <rFont val="Tahoma"/>
            <family val="2"/>
          </rPr>
          <t>kamalh:</t>
        </r>
        <r>
          <rPr>
            <sz val="8"/>
            <color indexed="81"/>
            <rFont val="Tahoma"/>
            <family val="2"/>
          </rPr>
          <t xml:space="preserve">
The enterprise should remeasure the fair value of the liability at each reporting date and at the date of the settlement, with any changes in fair value recognized in profit or loss for the period</t>
        </r>
      </text>
    </comment>
    <comment ref="C116" authorId="0">
      <text>
        <r>
          <rPr>
            <b/>
            <sz val="8"/>
            <color indexed="81"/>
            <rFont val="Tahoma"/>
            <charset val="1"/>
          </rPr>
          <t>kamalh:</t>
        </r>
        <r>
          <rPr>
            <sz val="8"/>
            <color indexed="81"/>
            <rFont val="Tahoma"/>
            <charset val="1"/>
          </rPr>
          <t xml:space="preserve">
Already booked as expense in year 1</t>
        </r>
      </text>
    </comment>
    <comment ref="D116" authorId="0">
      <text>
        <r>
          <rPr>
            <b/>
            <sz val="8"/>
            <color indexed="81"/>
            <rFont val="Tahoma"/>
            <family val="2"/>
          </rPr>
          <t>kamalh:</t>
        </r>
        <r>
          <rPr>
            <sz val="8"/>
            <color indexed="81"/>
            <rFont val="Tahoma"/>
            <family val="2"/>
          </rPr>
          <t xml:space="preserve">
Already booked as expense in year 2</t>
        </r>
      </text>
    </comment>
    <comment ref="E116" authorId="0">
      <text>
        <r>
          <rPr>
            <b/>
            <sz val="8"/>
            <color indexed="81"/>
            <rFont val="Tahoma"/>
            <family val="2"/>
          </rPr>
          <t>kamalh:</t>
        </r>
        <r>
          <rPr>
            <sz val="8"/>
            <color indexed="81"/>
            <rFont val="Tahoma"/>
            <family val="2"/>
          </rPr>
          <t xml:space="preserve">
Already booked as expense in year 3
</t>
        </r>
      </text>
    </comment>
  </commentList>
</comments>
</file>

<file path=xl/sharedStrings.xml><?xml version="1.0" encoding="utf-8"?>
<sst xmlns="http://schemas.openxmlformats.org/spreadsheetml/2006/main" count="358" uniqueCount="56">
  <si>
    <t>Equity-Settled Employee Share-based Payment Plans</t>
  </si>
  <si>
    <t>Event</t>
  </si>
  <si>
    <t>S. No.</t>
  </si>
  <si>
    <t>Total</t>
  </si>
  <si>
    <t>Cash -Settled Employee Share-based Payment Plans</t>
  </si>
  <si>
    <t xml:space="preserve">To Provision for Payment  A/c </t>
  </si>
  <si>
    <t xml:space="preserve">Provision for Payment  A/c </t>
  </si>
  <si>
    <t>Entries under Indian GAAP</t>
  </si>
  <si>
    <t>Entries under IFRS</t>
  </si>
  <si>
    <t>Entries under SEBI Guidelines</t>
  </si>
  <si>
    <t>Deferred Employee Compensation</t>
  </si>
  <si>
    <t>Debit</t>
  </si>
  <si>
    <t>Credit</t>
  </si>
  <si>
    <t>At grant date</t>
  </si>
  <si>
    <t xml:space="preserve">Option Value </t>
  </si>
  <si>
    <t>No. of Options</t>
  </si>
  <si>
    <t>Total Option value</t>
  </si>
  <si>
    <t>Year 4</t>
  </si>
  <si>
    <t>Year 5</t>
  </si>
  <si>
    <t>Year 6</t>
  </si>
  <si>
    <t>Tranche 1</t>
  </si>
  <si>
    <t>Tranche 2</t>
  </si>
  <si>
    <t>Tranche 3</t>
  </si>
  <si>
    <t>Year 1</t>
  </si>
  <si>
    <t>Year 2</t>
  </si>
  <si>
    <t>Year 3</t>
  </si>
  <si>
    <t>Charge per year</t>
  </si>
  <si>
    <t>Award</t>
  </si>
  <si>
    <t>-</t>
  </si>
  <si>
    <t>Employee Compensation expense</t>
  </si>
  <si>
    <t>Employee Stock Option Outstanding</t>
  </si>
  <si>
    <t>Expense booking at the end of Year 1</t>
  </si>
  <si>
    <t>Expense booking at the end of Year 2</t>
  </si>
  <si>
    <t>Expense booking at the end of Year 3</t>
  </si>
  <si>
    <t>Expense booking at the end of Year 4</t>
  </si>
  <si>
    <t>Expense booking at the end of Year 5</t>
  </si>
  <si>
    <t>Expense booking at the end of Year 6</t>
  </si>
  <si>
    <t>To Share Capital</t>
  </si>
  <si>
    <t>Stock Option outstanding</t>
  </si>
  <si>
    <t>Exercise of Option at the end of Year 4</t>
  </si>
  <si>
    <t>Exercise of Option at the end of Year 6</t>
  </si>
  <si>
    <t>Exercise of Option at the end of Year 5</t>
  </si>
  <si>
    <t>Not Applicable</t>
  </si>
  <si>
    <t>Calcualtion at Grant Date</t>
  </si>
  <si>
    <t>No. of SAR's</t>
  </si>
  <si>
    <t>Fair Value of SAR</t>
  </si>
  <si>
    <t>Total SAR value</t>
  </si>
  <si>
    <t>Calcualtion at end of Year 2</t>
  </si>
  <si>
    <t>Calcualtion at end of Year 3</t>
  </si>
  <si>
    <t>Calcualtion at end of Year 4</t>
  </si>
  <si>
    <t>Assuming that the same calculation comes at the end of year 5 &amp; 6</t>
  </si>
  <si>
    <t>Exercise of SAR at the end of Year 4</t>
  </si>
  <si>
    <t>To Bank</t>
  </si>
  <si>
    <t>Exercise of SAR at the end of Year 5</t>
  </si>
  <si>
    <t>Exercise of SAR at the end of Year 6</t>
  </si>
  <si>
    <t>Assuming that the same calculation comes at the end of year 4, 5 &amp; 6</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</si>
</sst>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b/>
      <sz val="11"/>
      <color theme="1"/>
      <name val="Arial"/>
      <family val="2"/>
    </font>
    <font>
      <sz val="8"/>
      <color indexed="81"/>
      <name val="Tahoma"/>
      <charset val="1"/>
    </font>
    <font>
      <b/>
      <sz val="8"/>
      <color indexed="81"/>
      <name val="Tahoma"/>
      <charset val="1"/>
    </font>
    <font>
      <sz val="8"/>
      <color indexed="81"/>
      <name val="Tahoma"/>
      <family val="2"/>
    </font>
    <font>
      <b/>
      <sz val="8"/>
      <color indexed="81"/>
      <name val="Tahoma"/>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2" fillId="0" borderId="0" xfId="0" applyFont="1"/>
    <xf numFmtId="0" fontId="2" fillId="0" borderId="2" xfId="0" applyFont="1" applyBorder="1"/>
    <xf numFmtId="0" fontId="2" fillId="0" borderId="3" xfId="0" applyFont="1" applyBorder="1"/>
    <xf numFmtId="0" fontId="3" fillId="0" borderId="0" xfId="0" applyFont="1"/>
    <xf numFmtId="0" fontId="0" fillId="0" borderId="2" xfId="0" applyBorder="1"/>
    <xf numFmtId="0" fontId="0" fillId="0" borderId="1" xfId="0" applyBorder="1"/>
    <xf numFmtId="0" fontId="0" fillId="0" borderId="0" xfId="0" applyBorder="1"/>
    <xf numFmtId="0" fontId="4" fillId="0" borderId="0" xfId="0" applyFont="1"/>
    <xf numFmtId="0" fontId="2" fillId="0" borderId="2" xfId="0" quotePrefix="1" applyFont="1" applyBorder="1" applyAlignment="1">
      <alignment horizontal="center"/>
    </xf>
    <xf numFmtId="0" fontId="2" fillId="0" borderId="2" xfId="0" quotePrefix="1" applyFont="1" applyBorder="1"/>
    <xf numFmtId="0" fontId="4" fillId="0" borderId="1" xfId="0" applyFont="1" applyFill="1" applyBorder="1" applyAlignment="1">
      <alignment horizontal="center"/>
    </xf>
    <xf numFmtId="0" fontId="4" fillId="0" borderId="1" xfId="0" applyFont="1" applyFill="1" applyBorder="1"/>
    <xf numFmtId="0" fontId="4" fillId="0" borderId="1" xfId="0" applyFont="1" applyBorder="1"/>
    <xf numFmtId="164" fontId="0" fillId="0" borderId="0" xfId="1" applyNumberFormat="1" applyFont="1"/>
    <xf numFmtId="164" fontId="0" fillId="2" borderId="2" xfId="1" applyNumberFormat="1" applyFont="1" applyFill="1" applyBorder="1"/>
    <xf numFmtId="164" fontId="0" fillId="0" borderId="2" xfId="1" applyNumberFormat="1" applyFont="1" applyBorder="1"/>
    <xf numFmtId="164" fontId="3" fillId="0" borderId="2" xfId="1" applyNumberFormat="1" applyFont="1" applyBorder="1"/>
    <xf numFmtId="164" fontId="3" fillId="0" borderId="1" xfId="1" applyNumberFormat="1" applyFont="1" applyBorder="1"/>
    <xf numFmtId="164" fontId="1" fillId="0" borderId="2" xfId="1" applyNumberFormat="1" applyFont="1" applyBorder="1"/>
    <xf numFmtId="164" fontId="2" fillId="0" borderId="0" xfId="1" applyNumberFormat="1" applyFont="1"/>
    <xf numFmtId="164" fontId="4" fillId="0" borderId="1" xfId="1" applyNumberFormat="1" applyFont="1" applyBorder="1"/>
    <xf numFmtId="164" fontId="2" fillId="0" borderId="2" xfId="1" quotePrefix="1" applyNumberFormat="1" applyFont="1" applyBorder="1"/>
    <xf numFmtId="164" fontId="2" fillId="0" borderId="2" xfId="1" applyNumberFormat="1" applyFont="1" applyBorder="1"/>
    <xf numFmtId="164" fontId="2" fillId="0" borderId="3" xfId="1" applyNumberFormat="1" applyFont="1" applyBorder="1"/>
    <xf numFmtId="164" fontId="3" fillId="0" borderId="0" xfId="1" applyNumberFormat="1" applyFont="1"/>
    <xf numFmtId="164" fontId="0" fillId="0" borderId="1" xfId="1" applyNumberFormat="1" applyFont="1" applyBorder="1"/>
    <xf numFmtId="164" fontId="0" fillId="2" borderId="1" xfId="1" applyNumberFormat="1" applyFont="1" applyFill="1" applyBorder="1"/>
    <xf numFmtId="0" fontId="4" fillId="3" borderId="1" xfId="0" applyFont="1" applyFill="1" applyBorder="1" applyAlignment="1">
      <alignment horizontal="center"/>
    </xf>
    <xf numFmtId="0" fontId="4" fillId="3" borderId="1" xfId="0" applyFont="1" applyFill="1" applyBorder="1"/>
    <xf numFmtId="164" fontId="4" fillId="3" borderId="1" xfId="1" applyNumberFormat="1" applyFont="1" applyFill="1" applyBorder="1"/>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P122"/>
  <sheetViews>
    <sheetView showGridLines="0" view="pageBreakPreview" zoomScale="60" zoomScaleNormal="100" workbookViewId="0">
      <selection activeCell="L12" sqref="L12"/>
    </sheetView>
  </sheetViews>
  <sheetFormatPr defaultRowHeight="15"/>
  <cols>
    <col min="1" max="1" width="5" customWidth="1"/>
    <col min="2" max="2" width="17.5703125" bestFit="1" customWidth="1"/>
    <col min="3" max="8" width="11" style="14" customWidth="1"/>
    <col min="9" max="9" width="11.85546875" style="14" bestFit="1" customWidth="1"/>
  </cols>
  <sheetData>
    <row r="2" spans="1:16" s="4" customFormat="1">
      <c r="B2" s="4" t="s">
        <v>0</v>
      </c>
      <c r="C2" s="25"/>
      <c r="D2" s="25"/>
      <c r="E2" s="25"/>
      <c r="F2" s="25"/>
      <c r="G2" s="25"/>
      <c r="H2" s="25"/>
      <c r="I2" s="25"/>
    </row>
    <row r="4" spans="1:16">
      <c r="A4" s="4">
        <v>1</v>
      </c>
      <c r="B4" s="4" t="s">
        <v>43</v>
      </c>
    </row>
    <row r="5" spans="1:16">
      <c r="B5" t="s">
        <v>15</v>
      </c>
      <c r="C5" s="14">
        <v>1000</v>
      </c>
      <c r="P5" s="4"/>
    </row>
    <row r="6" spans="1:16">
      <c r="B6" t="s">
        <v>14</v>
      </c>
      <c r="C6" s="14">
        <v>90</v>
      </c>
      <c r="P6" s="4"/>
    </row>
    <row r="7" spans="1:16">
      <c r="P7" s="4"/>
    </row>
    <row r="8" spans="1:16">
      <c r="B8" t="s">
        <v>16</v>
      </c>
      <c r="C8" s="14">
        <f>C5*C6</f>
        <v>90000</v>
      </c>
      <c r="P8" s="4"/>
    </row>
    <row r="9" spans="1:16">
      <c r="P9" s="4"/>
    </row>
    <row r="10" spans="1:16">
      <c r="B10" s="7" t="s">
        <v>20</v>
      </c>
      <c r="C10" s="14">
        <f>$C$8/3</f>
        <v>30000</v>
      </c>
      <c r="P10" s="4"/>
    </row>
    <row r="11" spans="1:16">
      <c r="B11" s="7" t="s">
        <v>21</v>
      </c>
      <c r="C11" s="14">
        <f t="shared" ref="C11:C12" si="0">$C$8/3</f>
        <v>30000</v>
      </c>
      <c r="P11" s="4"/>
    </row>
    <row r="12" spans="1:16">
      <c r="B12" s="7" t="s">
        <v>22</v>
      </c>
      <c r="C12" s="14">
        <f t="shared" si="0"/>
        <v>30000</v>
      </c>
      <c r="P12" s="4"/>
    </row>
    <row r="13" spans="1:16">
      <c r="P13" s="4"/>
    </row>
    <row r="14" spans="1:16">
      <c r="B14" s="6" t="s">
        <v>27</v>
      </c>
      <c r="C14" s="26" t="s">
        <v>23</v>
      </c>
      <c r="D14" s="26" t="s">
        <v>24</v>
      </c>
      <c r="E14" s="26" t="s">
        <v>25</v>
      </c>
      <c r="F14" s="26" t="s">
        <v>17</v>
      </c>
      <c r="G14" s="26" t="s">
        <v>18</v>
      </c>
      <c r="H14" s="26" t="s">
        <v>19</v>
      </c>
      <c r="I14" s="18" t="s">
        <v>3</v>
      </c>
      <c r="P14" s="4"/>
    </row>
    <row r="15" spans="1:16">
      <c r="B15" s="5" t="s">
        <v>20</v>
      </c>
      <c r="C15" s="16">
        <f>$C$10/4</f>
        <v>7500</v>
      </c>
      <c r="D15" s="16">
        <f t="shared" ref="D15:F15" si="1">$C$10/4</f>
        <v>7500</v>
      </c>
      <c r="E15" s="16">
        <f t="shared" si="1"/>
        <v>7500</v>
      </c>
      <c r="F15" s="16">
        <f t="shared" si="1"/>
        <v>7500</v>
      </c>
      <c r="G15" s="16"/>
      <c r="H15" s="16"/>
      <c r="I15" s="17">
        <f>SUM(C15:H15)</f>
        <v>30000</v>
      </c>
      <c r="P15" s="4"/>
    </row>
    <row r="16" spans="1:16">
      <c r="B16" s="5" t="s">
        <v>21</v>
      </c>
      <c r="C16" s="16">
        <f>$C$11/5</f>
        <v>6000</v>
      </c>
      <c r="D16" s="16">
        <f t="shared" ref="D16:G16" si="2">$C$11/5</f>
        <v>6000</v>
      </c>
      <c r="E16" s="16">
        <f t="shared" si="2"/>
        <v>6000</v>
      </c>
      <c r="F16" s="16">
        <f t="shared" si="2"/>
        <v>6000</v>
      </c>
      <c r="G16" s="16">
        <f t="shared" si="2"/>
        <v>6000</v>
      </c>
      <c r="H16" s="16"/>
      <c r="I16" s="17">
        <f>SUM(C16:H16)</f>
        <v>30000</v>
      </c>
      <c r="P16" s="4"/>
    </row>
    <row r="17" spans="1:16">
      <c r="B17" s="5" t="s">
        <v>22</v>
      </c>
      <c r="C17" s="16">
        <f>$C$12/6</f>
        <v>5000</v>
      </c>
      <c r="D17" s="16">
        <f t="shared" ref="D17:H17" si="3">$C$12/6</f>
        <v>5000</v>
      </c>
      <c r="E17" s="16">
        <f t="shared" si="3"/>
        <v>5000</v>
      </c>
      <c r="F17" s="16">
        <f t="shared" si="3"/>
        <v>5000</v>
      </c>
      <c r="G17" s="16">
        <f t="shared" si="3"/>
        <v>5000</v>
      </c>
      <c r="H17" s="16">
        <f t="shared" si="3"/>
        <v>5000</v>
      </c>
      <c r="I17" s="17">
        <f>SUM(C17:H17)</f>
        <v>30000</v>
      </c>
      <c r="P17" s="4"/>
    </row>
    <row r="18" spans="1:16">
      <c r="B18" s="6" t="s">
        <v>26</v>
      </c>
      <c r="C18" s="18">
        <f t="shared" ref="C18:E18" si="4">SUM(C15:C17)</f>
        <v>18500</v>
      </c>
      <c r="D18" s="18">
        <f t="shared" si="4"/>
        <v>18500</v>
      </c>
      <c r="E18" s="18">
        <f t="shared" si="4"/>
        <v>18500</v>
      </c>
      <c r="F18" s="18">
        <f>SUM(F15:F17)</f>
        <v>18500</v>
      </c>
      <c r="G18" s="18">
        <f t="shared" ref="G18:I18" si="5">SUM(G15:G17)</f>
        <v>11000</v>
      </c>
      <c r="H18" s="18">
        <f t="shared" si="5"/>
        <v>5000</v>
      </c>
      <c r="I18" s="18">
        <f t="shared" si="5"/>
        <v>90000</v>
      </c>
      <c r="P18" s="4"/>
    </row>
    <row r="19" spans="1:16">
      <c r="P19" s="4"/>
    </row>
    <row r="20" spans="1:16">
      <c r="A20" s="4">
        <v>2</v>
      </c>
      <c r="B20" s="4" t="s">
        <v>47</v>
      </c>
    </row>
    <row r="21" spans="1:16">
      <c r="B21" t="s">
        <v>15</v>
      </c>
      <c r="C21" s="14">
        <v>900</v>
      </c>
      <c r="P21" s="4"/>
    </row>
    <row r="22" spans="1:16">
      <c r="B22" t="s">
        <v>14</v>
      </c>
      <c r="C22" s="14">
        <v>90</v>
      </c>
      <c r="P22" s="4"/>
    </row>
    <row r="23" spans="1:16">
      <c r="P23" s="4"/>
    </row>
    <row r="24" spans="1:16">
      <c r="B24" t="s">
        <v>16</v>
      </c>
      <c r="C24" s="14">
        <f>C21*C22</f>
        <v>81000</v>
      </c>
      <c r="P24" s="4"/>
    </row>
    <row r="25" spans="1:16">
      <c r="P25" s="4"/>
    </row>
    <row r="26" spans="1:16">
      <c r="B26" s="7" t="s">
        <v>20</v>
      </c>
      <c r="C26" s="14">
        <f>$C$24/3</f>
        <v>27000</v>
      </c>
      <c r="P26" s="4"/>
    </row>
    <row r="27" spans="1:16">
      <c r="B27" s="7" t="s">
        <v>21</v>
      </c>
      <c r="C27" s="14">
        <f>$C$24/3</f>
        <v>27000</v>
      </c>
      <c r="P27" s="4"/>
    </row>
    <row r="28" spans="1:16">
      <c r="B28" s="7" t="s">
        <v>22</v>
      </c>
      <c r="C28" s="14">
        <f>$C$24/3</f>
        <v>27000</v>
      </c>
      <c r="P28" s="4"/>
    </row>
    <row r="29" spans="1:16">
      <c r="P29" s="4"/>
    </row>
    <row r="30" spans="1:16">
      <c r="B30" s="6" t="s">
        <v>27</v>
      </c>
      <c r="C30" s="27" t="s">
        <v>23</v>
      </c>
      <c r="D30" s="26" t="s">
        <v>24</v>
      </c>
      <c r="E30" s="26" t="s">
        <v>25</v>
      </c>
      <c r="F30" s="26" t="s">
        <v>17</v>
      </c>
      <c r="G30" s="26" t="s">
        <v>18</v>
      </c>
      <c r="H30" s="26" t="s">
        <v>19</v>
      </c>
      <c r="I30" s="18" t="s">
        <v>3</v>
      </c>
      <c r="P30" s="4"/>
    </row>
    <row r="31" spans="1:16">
      <c r="B31" s="5" t="s">
        <v>20</v>
      </c>
      <c r="C31" s="15">
        <f>$C$10/4</f>
        <v>7500</v>
      </c>
      <c r="D31" s="16">
        <f>(($C$26-C31)/3)</f>
        <v>6500</v>
      </c>
      <c r="E31" s="16">
        <f>(($C$26-C31)/3)</f>
        <v>6500</v>
      </c>
      <c r="F31" s="16">
        <f>(($C$26-C31)/3)</f>
        <v>6500</v>
      </c>
      <c r="G31" s="16"/>
      <c r="H31" s="16"/>
      <c r="I31" s="17">
        <f>SUM(C31:H31)</f>
        <v>27000</v>
      </c>
      <c r="P31" s="4"/>
    </row>
    <row r="32" spans="1:16">
      <c r="B32" s="5" t="s">
        <v>21</v>
      </c>
      <c r="C32" s="15">
        <f>$C$11/5</f>
        <v>6000</v>
      </c>
      <c r="D32" s="16">
        <f>(($C$27-C32)/4)</f>
        <v>5250</v>
      </c>
      <c r="E32" s="16">
        <f>(($C$27-C32)/4)</f>
        <v>5250</v>
      </c>
      <c r="F32" s="16">
        <f>(($C$27-C32)/4)</f>
        <v>5250</v>
      </c>
      <c r="G32" s="16">
        <f>(($C$27-C32)/4)</f>
        <v>5250</v>
      </c>
      <c r="H32" s="16"/>
      <c r="I32" s="17">
        <f>SUM(C32:H32)</f>
        <v>27000</v>
      </c>
      <c r="P32" s="4"/>
    </row>
    <row r="33" spans="1:16">
      <c r="B33" s="5" t="s">
        <v>22</v>
      </c>
      <c r="C33" s="15">
        <f>$C$12/6</f>
        <v>5000</v>
      </c>
      <c r="D33" s="16">
        <f>(($C$28-C33)/5)</f>
        <v>4400</v>
      </c>
      <c r="E33" s="16">
        <f>(($C$28-C33)/5)</f>
        <v>4400</v>
      </c>
      <c r="F33" s="16">
        <f>(($C$28-C33)/5)</f>
        <v>4400</v>
      </c>
      <c r="G33" s="16">
        <f>(($C$28-C33)/5)</f>
        <v>4400</v>
      </c>
      <c r="H33" s="16">
        <f>(($C$28-C33)/5)</f>
        <v>4400</v>
      </c>
      <c r="I33" s="17">
        <f>SUM(C33:H33)</f>
        <v>27000</v>
      </c>
      <c r="P33" s="4"/>
    </row>
    <row r="34" spans="1:16">
      <c r="B34" s="6" t="s">
        <v>26</v>
      </c>
      <c r="C34" s="18">
        <f t="shared" ref="C34:E34" si="6">SUM(C31:C33)</f>
        <v>18500</v>
      </c>
      <c r="D34" s="18">
        <f t="shared" si="6"/>
        <v>16150</v>
      </c>
      <c r="E34" s="18">
        <f t="shared" si="6"/>
        <v>16150</v>
      </c>
      <c r="F34" s="18">
        <f>SUM(F31:F33)</f>
        <v>16150</v>
      </c>
      <c r="G34" s="18">
        <f t="shared" ref="G34:I34" si="7">SUM(G31:G33)</f>
        <v>9650</v>
      </c>
      <c r="H34" s="18">
        <f t="shared" si="7"/>
        <v>4400</v>
      </c>
      <c r="I34" s="18">
        <f t="shared" si="7"/>
        <v>81000</v>
      </c>
      <c r="P34" s="4"/>
    </row>
    <row r="35" spans="1:16">
      <c r="P35" s="4"/>
    </row>
    <row r="36" spans="1:16">
      <c r="A36" s="4">
        <v>3</v>
      </c>
      <c r="B36" s="4" t="s">
        <v>48</v>
      </c>
    </row>
    <row r="37" spans="1:16">
      <c r="B37" t="s">
        <v>15</v>
      </c>
      <c r="C37" s="14">
        <v>800</v>
      </c>
      <c r="P37" s="4"/>
    </row>
    <row r="38" spans="1:16">
      <c r="B38" t="s">
        <v>14</v>
      </c>
      <c r="C38" s="14">
        <v>90</v>
      </c>
      <c r="P38" s="4"/>
    </row>
    <row r="39" spans="1:16">
      <c r="P39" s="4"/>
    </row>
    <row r="40" spans="1:16">
      <c r="B40" t="s">
        <v>16</v>
      </c>
      <c r="C40" s="14">
        <f>C37*C38</f>
        <v>72000</v>
      </c>
      <c r="P40" s="4"/>
    </row>
    <row r="41" spans="1:16">
      <c r="P41" s="4"/>
    </row>
    <row r="42" spans="1:16">
      <c r="B42" s="7" t="s">
        <v>20</v>
      </c>
      <c r="C42" s="14">
        <f>$C$40/3</f>
        <v>24000</v>
      </c>
      <c r="P42" s="4"/>
    </row>
    <row r="43" spans="1:16">
      <c r="B43" s="7" t="s">
        <v>21</v>
      </c>
      <c r="C43" s="14">
        <f t="shared" ref="C43:C44" si="8">$C$40/3</f>
        <v>24000</v>
      </c>
      <c r="P43" s="4"/>
    </row>
    <row r="44" spans="1:16">
      <c r="B44" s="7" t="s">
        <v>22</v>
      </c>
      <c r="C44" s="14">
        <f t="shared" si="8"/>
        <v>24000</v>
      </c>
      <c r="P44" s="4"/>
    </row>
    <row r="45" spans="1:16">
      <c r="P45" s="4"/>
    </row>
    <row r="46" spans="1:16">
      <c r="B46" s="6" t="s">
        <v>27</v>
      </c>
      <c r="C46" s="27" t="s">
        <v>23</v>
      </c>
      <c r="D46" s="27" t="s">
        <v>24</v>
      </c>
      <c r="E46" s="26" t="s">
        <v>25</v>
      </c>
      <c r="F46" s="26" t="s">
        <v>17</v>
      </c>
      <c r="G46" s="26" t="s">
        <v>18</v>
      </c>
      <c r="H46" s="26" t="s">
        <v>19</v>
      </c>
      <c r="I46" s="18" t="s">
        <v>3</v>
      </c>
      <c r="P46" s="4"/>
    </row>
    <row r="47" spans="1:16">
      <c r="B47" s="5" t="s">
        <v>20</v>
      </c>
      <c r="C47" s="15">
        <f>$C$10/4</f>
        <v>7500</v>
      </c>
      <c r="D47" s="15">
        <f>D31</f>
        <v>6500</v>
      </c>
      <c r="E47" s="16">
        <f>(($C$42-C47-D47)/2)</f>
        <v>5000</v>
      </c>
      <c r="F47" s="16">
        <f>(($C$42-C47-D47)/2)</f>
        <v>5000</v>
      </c>
      <c r="G47" s="16"/>
      <c r="H47" s="16"/>
      <c r="I47" s="17">
        <f>SUM(C47:H47)</f>
        <v>24000</v>
      </c>
      <c r="P47" s="4"/>
    </row>
    <row r="48" spans="1:16">
      <c r="B48" s="5" t="s">
        <v>21</v>
      </c>
      <c r="C48" s="15">
        <f>$C$11/5</f>
        <v>6000</v>
      </c>
      <c r="D48" s="15">
        <f t="shared" ref="D48:D49" si="9">D32</f>
        <v>5250</v>
      </c>
      <c r="E48" s="16">
        <f>(($C$43-C48-D48)/3)</f>
        <v>4250</v>
      </c>
      <c r="F48" s="16">
        <f>(($C$43-C48-D48)/3)</f>
        <v>4250</v>
      </c>
      <c r="G48" s="16">
        <f>(($C$43-C48-D48)/3)</f>
        <v>4250</v>
      </c>
      <c r="H48" s="16"/>
      <c r="I48" s="17">
        <f>SUM(C48:H48)</f>
        <v>24000</v>
      </c>
      <c r="P48" s="4"/>
    </row>
    <row r="49" spans="1:16">
      <c r="B49" s="5" t="s">
        <v>22</v>
      </c>
      <c r="C49" s="15">
        <f>$C$12/6</f>
        <v>5000</v>
      </c>
      <c r="D49" s="15">
        <f t="shared" si="9"/>
        <v>4400</v>
      </c>
      <c r="E49" s="16">
        <f>(($C$44-C49-D49)/4)</f>
        <v>3650</v>
      </c>
      <c r="F49" s="16">
        <f>(($C$44-C49-D49)/4)</f>
        <v>3650</v>
      </c>
      <c r="G49" s="16">
        <f>(($C$44-C49-D49)/4)</f>
        <v>3650</v>
      </c>
      <c r="H49" s="16">
        <f>(($C$44-C49-D49)/4)</f>
        <v>3650</v>
      </c>
      <c r="I49" s="17">
        <f>SUM(C49:H49)</f>
        <v>24000</v>
      </c>
      <c r="P49" s="4"/>
    </row>
    <row r="50" spans="1:16">
      <c r="B50" s="6" t="s">
        <v>26</v>
      </c>
      <c r="C50" s="18">
        <f t="shared" ref="C50:E50" si="10">SUM(C47:C49)</f>
        <v>18500</v>
      </c>
      <c r="D50" s="18">
        <f t="shared" si="10"/>
        <v>16150</v>
      </c>
      <c r="E50" s="18">
        <f t="shared" si="10"/>
        <v>12900</v>
      </c>
      <c r="F50" s="18">
        <f>SUM(F47:F49)</f>
        <v>12900</v>
      </c>
      <c r="G50" s="18">
        <f t="shared" ref="G50:I50" si="11">SUM(G47:G49)</f>
        <v>7900</v>
      </c>
      <c r="H50" s="18">
        <f t="shared" si="11"/>
        <v>3650</v>
      </c>
      <c r="I50" s="18">
        <f t="shared" si="11"/>
        <v>72000</v>
      </c>
      <c r="P50" s="4"/>
    </row>
    <row r="51" spans="1:16">
      <c r="P51" s="4"/>
    </row>
    <row r="52" spans="1:16">
      <c r="B52" s="4" t="s">
        <v>55</v>
      </c>
      <c r="P52" s="4"/>
    </row>
    <row r="53" spans="1:16">
      <c r="P53" s="4"/>
    </row>
    <row r="55" spans="1:16">
      <c r="B55" s="4" t="s">
        <v>4</v>
      </c>
    </row>
    <row r="57" spans="1:16">
      <c r="A57" s="4">
        <v>1</v>
      </c>
      <c r="B57" s="4" t="s">
        <v>43</v>
      </c>
    </row>
    <row r="58" spans="1:16">
      <c r="B58" t="s">
        <v>44</v>
      </c>
      <c r="C58" s="14">
        <v>1000</v>
      </c>
      <c r="P58" s="4"/>
    </row>
    <row r="59" spans="1:16">
      <c r="B59" t="s">
        <v>45</v>
      </c>
      <c r="C59" s="14">
        <v>90</v>
      </c>
      <c r="P59" s="4"/>
    </row>
    <row r="60" spans="1:16">
      <c r="P60" s="4"/>
    </row>
    <row r="61" spans="1:16">
      <c r="B61" t="s">
        <v>46</v>
      </c>
      <c r="C61" s="14">
        <f>C58*C59</f>
        <v>90000</v>
      </c>
      <c r="P61" s="4"/>
    </row>
    <row r="62" spans="1:16">
      <c r="P62" s="4"/>
    </row>
    <row r="63" spans="1:16">
      <c r="B63" s="7" t="s">
        <v>20</v>
      </c>
      <c r="C63" s="14">
        <f>$C$8/3</f>
        <v>30000</v>
      </c>
      <c r="P63" s="4"/>
    </row>
    <row r="64" spans="1:16">
      <c r="B64" s="7" t="s">
        <v>21</v>
      </c>
      <c r="C64" s="14">
        <f t="shared" ref="C64:C65" si="12">$C$8/3</f>
        <v>30000</v>
      </c>
      <c r="P64" s="4"/>
    </row>
    <row r="65" spans="1:16">
      <c r="B65" s="7" t="s">
        <v>22</v>
      </c>
      <c r="C65" s="14">
        <f t="shared" si="12"/>
        <v>30000</v>
      </c>
      <c r="P65" s="4"/>
    </row>
    <row r="66" spans="1:16">
      <c r="P66" s="4"/>
    </row>
    <row r="67" spans="1:16">
      <c r="B67" s="6" t="s">
        <v>27</v>
      </c>
      <c r="C67" s="26" t="s">
        <v>23</v>
      </c>
      <c r="D67" s="26" t="s">
        <v>24</v>
      </c>
      <c r="E67" s="26" t="s">
        <v>25</v>
      </c>
      <c r="F67" s="26" t="s">
        <v>17</v>
      </c>
      <c r="G67" s="26" t="s">
        <v>18</v>
      </c>
      <c r="H67" s="26" t="s">
        <v>19</v>
      </c>
      <c r="I67" s="18" t="s">
        <v>3</v>
      </c>
      <c r="P67" s="4"/>
    </row>
    <row r="68" spans="1:16">
      <c r="B68" s="5" t="s">
        <v>20</v>
      </c>
      <c r="C68" s="16">
        <f>$C$10/4</f>
        <v>7500</v>
      </c>
      <c r="D68" s="16">
        <f t="shared" ref="D68:F68" si="13">$C$10/4</f>
        <v>7500</v>
      </c>
      <c r="E68" s="16">
        <f t="shared" si="13"/>
        <v>7500</v>
      </c>
      <c r="F68" s="16">
        <f t="shared" si="13"/>
        <v>7500</v>
      </c>
      <c r="G68" s="16"/>
      <c r="H68" s="16"/>
      <c r="I68" s="17">
        <f>SUM(C68:H68)</f>
        <v>30000</v>
      </c>
      <c r="P68" s="4"/>
    </row>
    <row r="69" spans="1:16">
      <c r="B69" s="5" t="s">
        <v>21</v>
      </c>
      <c r="C69" s="16">
        <f>$C$11/5</f>
        <v>6000</v>
      </c>
      <c r="D69" s="16">
        <f t="shared" ref="D69:G69" si="14">$C$11/5</f>
        <v>6000</v>
      </c>
      <c r="E69" s="16">
        <f t="shared" si="14"/>
        <v>6000</v>
      </c>
      <c r="F69" s="16">
        <f t="shared" si="14"/>
        <v>6000</v>
      </c>
      <c r="G69" s="16">
        <f t="shared" si="14"/>
        <v>6000</v>
      </c>
      <c r="H69" s="16"/>
      <c r="I69" s="17">
        <f>SUM(C69:H69)</f>
        <v>30000</v>
      </c>
      <c r="P69" s="4"/>
    </row>
    <row r="70" spans="1:16">
      <c r="B70" s="5" t="s">
        <v>22</v>
      </c>
      <c r="C70" s="16">
        <f>$C$12/6</f>
        <v>5000</v>
      </c>
      <c r="D70" s="16">
        <f t="shared" ref="D70:H70" si="15">$C$12/6</f>
        <v>5000</v>
      </c>
      <c r="E70" s="16">
        <f t="shared" si="15"/>
        <v>5000</v>
      </c>
      <c r="F70" s="16">
        <f t="shared" si="15"/>
        <v>5000</v>
      </c>
      <c r="G70" s="16">
        <f t="shared" si="15"/>
        <v>5000</v>
      </c>
      <c r="H70" s="16">
        <f t="shared" si="15"/>
        <v>5000</v>
      </c>
      <c r="I70" s="17">
        <f>SUM(C70:H70)</f>
        <v>30000</v>
      </c>
      <c r="P70" s="4"/>
    </row>
    <row r="71" spans="1:16">
      <c r="B71" s="6" t="s">
        <v>26</v>
      </c>
      <c r="C71" s="18">
        <f t="shared" ref="C71:E71" si="16">SUM(C68:C70)</f>
        <v>18500</v>
      </c>
      <c r="D71" s="18">
        <f t="shared" si="16"/>
        <v>18500</v>
      </c>
      <c r="E71" s="18">
        <f t="shared" si="16"/>
        <v>18500</v>
      </c>
      <c r="F71" s="18">
        <f>SUM(F68:F70)</f>
        <v>18500</v>
      </c>
      <c r="G71" s="18">
        <f t="shared" ref="G71:I71" si="17">SUM(G68:G70)</f>
        <v>11000</v>
      </c>
      <c r="H71" s="18">
        <f t="shared" si="17"/>
        <v>5000</v>
      </c>
      <c r="I71" s="18">
        <f t="shared" si="17"/>
        <v>90000</v>
      </c>
      <c r="P71" s="4"/>
    </row>
    <row r="72" spans="1:16">
      <c r="P72" s="4"/>
    </row>
    <row r="73" spans="1:16">
      <c r="A73" s="4">
        <v>2</v>
      </c>
      <c r="B73" s="4" t="s">
        <v>47</v>
      </c>
    </row>
    <row r="74" spans="1:16">
      <c r="B74" t="s">
        <v>44</v>
      </c>
      <c r="C74" s="14">
        <v>1000</v>
      </c>
      <c r="P74" s="4"/>
    </row>
    <row r="75" spans="1:16">
      <c r="B75" t="s">
        <v>45</v>
      </c>
      <c r="C75" s="14">
        <v>85</v>
      </c>
      <c r="P75" s="4"/>
    </row>
    <row r="76" spans="1:16">
      <c r="P76" s="4"/>
    </row>
    <row r="77" spans="1:16">
      <c r="B77" t="s">
        <v>46</v>
      </c>
      <c r="C77" s="14">
        <f>C74*C75</f>
        <v>85000</v>
      </c>
      <c r="P77" s="4"/>
    </row>
    <row r="78" spans="1:16">
      <c r="P78" s="4"/>
    </row>
    <row r="79" spans="1:16">
      <c r="B79" s="7" t="s">
        <v>20</v>
      </c>
      <c r="C79" s="14">
        <f>$C$77/3</f>
        <v>28333.333333333332</v>
      </c>
      <c r="P79" s="4"/>
    </row>
    <row r="80" spans="1:16">
      <c r="B80" s="7" t="s">
        <v>21</v>
      </c>
      <c r="C80" s="14">
        <f>$C$77/3</f>
        <v>28333.333333333332</v>
      </c>
      <c r="P80" s="4"/>
    </row>
    <row r="81" spans="1:16">
      <c r="B81" s="7" t="s">
        <v>22</v>
      </c>
      <c r="C81" s="14">
        <f>$C$77/3</f>
        <v>28333.333333333332</v>
      </c>
      <c r="P81" s="4"/>
    </row>
    <row r="82" spans="1:16">
      <c r="P82" s="4"/>
    </row>
    <row r="83" spans="1:16">
      <c r="B83" s="6" t="s">
        <v>27</v>
      </c>
      <c r="C83" s="27" t="s">
        <v>23</v>
      </c>
      <c r="D83" s="26" t="s">
        <v>24</v>
      </c>
      <c r="E83" s="26" t="s">
        <v>25</v>
      </c>
      <c r="F83" s="26" t="s">
        <v>17</v>
      </c>
      <c r="G83" s="26" t="s">
        <v>18</v>
      </c>
      <c r="H83" s="26" t="s">
        <v>19</v>
      </c>
      <c r="I83" s="18" t="s">
        <v>3</v>
      </c>
      <c r="P83" s="4"/>
    </row>
    <row r="84" spans="1:16">
      <c r="B84" s="5" t="s">
        <v>20</v>
      </c>
      <c r="C84" s="15">
        <f>$C$10/4</f>
        <v>7500</v>
      </c>
      <c r="D84" s="16">
        <f>(($C$79-C84)/3)</f>
        <v>6944.4444444444443</v>
      </c>
      <c r="E84" s="16">
        <f>(($C$79-C84)/3)</f>
        <v>6944.4444444444443</v>
      </c>
      <c r="F84" s="16">
        <f>(($C$79-C84)/3)</f>
        <v>6944.4444444444443</v>
      </c>
      <c r="G84" s="16"/>
      <c r="H84" s="16"/>
      <c r="I84" s="17">
        <f>SUM(C84:H84)</f>
        <v>28333.333333333336</v>
      </c>
      <c r="P84" s="4"/>
    </row>
    <row r="85" spans="1:16">
      <c r="B85" s="5" t="s">
        <v>21</v>
      </c>
      <c r="C85" s="15">
        <f>$C$11/5</f>
        <v>6000</v>
      </c>
      <c r="D85" s="16">
        <f>(($C$80-C85)/4)</f>
        <v>5583.333333333333</v>
      </c>
      <c r="E85" s="16">
        <f>(($C$80-C85)/4)</f>
        <v>5583.333333333333</v>
      </c>
      <c r="F85" s="16">
        <f>(($C$80-C85)/4)</f>
        <v>5583.333333333333</v>
      </c>
      <c r="G85" s="16">
        <f>(($C$80-C85)/4)</f>
        <v>5583.333333333333</v>
      </c>
      <c r="H85" s="16"/>
      <c r="I85" s="17">
        <f>SUM(C85:H85)</f>
        <v>28333.333333333328</v>
      </c>
      <c r="P85" s="4"/>
    </row>
    <row r="86" spans="1:16">
      <c r="B86" s="5" t="s">
        <v>22</v>
      </c>
      <c r="C86" s="15">
        <f>$C$12/6</f>
        <v>5000</v>
      </c>
      <c r="D86" s="16">
        <f>(($C$81-C86)/5)</f>
        <v>4666.6666666666661</v>
      </c>
      <c r="E86" s="16">
        <f>(($C$81-C86)/5)</f>
        <v>4666.6666666666661</v>
      </c>
      <c r="F86" s="16">
        <f>(($C$81-C86)/5)</f>
        <v>4666.6666666666661</v>
      </c>
      <c r="G86" s="19">
        <f>(($C$81-C86)/5)</f>
        <v>4666.6666666666661</v>
      </c>
      <c r="H86" s="19">
        <f>(($C$81-C86)/5)</f>
        <v>4666.6666666666661</v>
      </c>
      <c r="I86" s="17">
        <f>SUM(C86:H86)</f>
        <v>28333.333333333328</v>
      </c>
      <c r="P86" s="4"/>
    </row>
    <row r="87" spans="1:16">
      <c r="B87" s="6" t="s">
        <v>26</v>
      </c>
      <c r="C87" s="18">
        <f t="shared" ref="C87:E87" si="18">SUM(C84:C86)</f>
        <v>18500</v>
      </c>
      <c r="D87" s="18">
        <f t="shared" si="18"/>
        <v>17194.444444444445</v>
      </c>
      <c r="E87" s="18">
        <f t="shared" si="18"/>
        <v>17194.444444444445</v>
      </c>
      <c r="F87" s="18">
        <f>SUM(F84:F86)</f>
        <v>17194.444444444445</v>
      </c>
      <c r="G87" s="18">
        <f t="shared" ref="G87:I87" si="19">SUM(G84:G86)</f>
        <v>10250</v>
      </c>
      <c r="H87" s="18">
        <f t="shared" si="19"/>
        <v>4666.6666666666661</v>
      </c>
      <c r="I87" s="18">
        <f t="shared" si="19"/>
        <v>85000</v>
      </c>
      <c r="P87" s="4"/>
    </row>
    <row r="90" spans="1:16">
      <c r="A90" s="4">
        <v>3</v>
      </c>
      <c r="B90" s="4" t="s">
        <v>48</v>
      </c>
    </row>
    <row r="91" spans="1:16">
      <c r="B91" t="s">
        <v>44</v>
      </c>
      <c r="C91" s="14">
        <v>800</v>
      </c>
      <c r="P91" s="4"/>
    </row>
    <row r="92" spans="1:16">
      <c r="B92" t="s">
        <v>45</v>
      </c>
      <c r="C92" s="14">
        <v>80</v>
      </c>
      <c r="P92" s="4"/>
    </row>
    <row r="93" spans="1:16">
      <c r="P93" s="4"/>
    </row>
    <row r="94" spans="1:16">
      <c r="B94" t="s">
        <v>46</v>
      </c>
      <c r="C94" s="14">
        <f>C91*C92</f>
        <v>64000</v>
      </c>
      <c r="P94" s="4"/>
    </row>
    <row r="95" spans="1:16">
      <c r="P95" s="4"/>
    </row>
    <row r="96" spans="1:16">
      <c r="B96" s="7" t="s">
        <v>20</v>
      </c>
      <c r="C96" s="14">
        <f>$C$94/3</f>
        <v>21333.333333333332</v>
      </c>
      <c r="P96" s="4"/>
    </row>
    <row r="97" spans="1:16">
      <c r="B97" s="7" t="s">
        <v>21</v>
      </c>
      <c r="C97" s="14">
        <f>$C$94/3</f>
        <v>21333.333333333332</v>
      </c>
      <c r="P97" s="4"/>
    </row>
    <row r="98" spans="1:16">
      <c r="B98" s="7" t="s">
        <v>22</v>
      </c>
      <c r="C98" s="14">
        <f>$C$94/3</f>
        <v>21333.333333333332</v>
      </c>
      <c r="P98" s="4"/>
    </row>
    <row r="99" spans="1:16">
      <c r="P99" s="4"/>
    </row>
    <row r="100" spans="1:16">
      <c r="B100" s="6" t="s">
        <v>27</v>
      </c>
      <c r="C100" s="27" t="s">
        <v>23</v>
      </c>
      <c r="D100" s="27" t="s">
        <v>24</v>
      </c>
      <c r="E100" s="26" t="s">
        <v>25</v>
      </c>
      <c r="F100" s="26" t="s">
        <v>17</v>
      </c>
      <c r="G100" s="26" t="s">
        <v>18</v>
      </c>
      <c r="H100" s="26" t="s">
        <v>19</v>
      </c>
      <c r="I100" s="18" t="s">
        <v>3</v>
      </c>
      <c r="P100" s="4"/>
    </row>
    <row r="101" spans="1:16">
      <c r="B101" s="5" t="s">
        <v>20</v>
      </c>
      <c r="C101" s="15">
        <f>$C$10/4</f>
        <v>7500</v>
      </c>
      <c r="D101" s="15">
        <f>D84</f>
        <v>6944.4444444444443</v>
      </c>
      <c r="E101" s="16">
        <f>(($C$96-C101-D101)/2)</f>
        <v>3444.4444444444439</v>
      </c>
      <c r="F101" s="16">
        <f>(($C$96-C101-D101)/2)</f>
        <v>3444.4444444444439</v>
      </c>
      <c r="G101" s="16"/>
      <c r="H101" s="16"/>
      <c r="I101" s="17">
        <f>SUM(C101:H101)</f>
        <v>21333.333333333336</v>
      </c>
      <c r="P101" s="4"/>
    </row>
    <row r="102" spans="1:16">
      <c r="B102" s="5" t="s">
        <v>21</v>
      </c>
      <c r="C102" s="15">
        <f>$C$11/5</f>
        <v>6000</v>
      </c>
      <c r="D102" s="15">
        <f t="shared" ref="D102:D103" si="20">D85</f>
        <v>5583.333333333333</v>
      </c>
      <c r="E102" s="16">
        <f>(($C$97-C102-D102)/3)</f>
        <v>3250</v>
      </c>
      <c r="F102" s="16">
        <f>(($C$97-C102-D102)/3)</f>
        <v>3250</v>
      </c>
      <c r="G102" s="16">
        <f>(($C$97-C102-D102)/3)</f>
        <v>3250</v>
      </c>
      <c r="H102" s="16"/>
      <c r="I102" s="17">
        <f>SUM(C102:H102)</f>
        <v>21333.333333333332</v>
      </c>
      <c r="P102" s="4"/>
    </row>
    <row r="103" spans="1:16">
      <c r="B103" s="5" t="s">
        <v>22</v>
      </c>
      <c r="C103" s="15">
        <f>$C$12/6</f>
        <v>5000</v>
      </c>
      <c r="D103" s="15">
        <f t="shared" si="20"/>
        <v>4666.6666666666661</v>
      </c>
      <c r="E103" s="16">
        <f>(($C$98-C103-D103)/4)</f>
        <v>2916.6666666666665</v>
      </c>
      <c r="F103" s="16">
        <f>(($C$98-C103-D103)/4)</f>
        <v>2916.6666666666665</v>
      </c>
      <c r="G103" s="19">
        <f>(($C$98-C103-D103)/4)</f>
        <v>2916.6666666666665</v>
      </c>
      <c r="H103" s="19">
        <f>(($C$98-C103-D103)/4)</f>
        <v>2916.6666666666665</v>
      </c>
      <c r="I103" s="17">
        <f>SUM(C103:H103)</f>
        <v>21333.333333333332</v>
      </c>
      <c r="P103" s="4"/>
    </row>
    <row r="104" spans="1:16">
      <c r="B104" s="6" t="s">
        <v>26</v>
      </c>
      <c r="C104" s="18">
        <f t="shared" ref="C104:E104" si="21">SUM(C101:C103)</f>
        <v>18500</v>
      </c>
      <c r="D104" s="18">
        <f t="shared" si="21"/>
        <v>17194.444444444445</v>
      </c>
      <c r="E104" s="18">
        <f t="shared" si="21"/>
        <v>9611.1111111111095</v>
      </c>
      <c r="F104" s="18">
        <f>SUM(F101:F103)</f>
        <v>9611.1111111111095</v>
      </c>
      <c r="G104" s="18">
        <f t="shared" ref="G104:I104" si="22">SUM(G101:G103)</f>
        <v>6166.6666666666661</v>
      </c>
      <c r="H104" s="18">
        <f t="shared" si="22"/>
        <v>2916.6666666666665</v>
      </c>
      <c r="I104" s="18">
        <f t="shared" si="22"/>
        <v>64000</v>
      </c>
      <c r="P104" s="4"/>
    </row>
    <row r="106" spans="1:16">
      <c r="A106" s="4">
        <v>4</v>
      </c>
      <c r="B106" s="4" t="s">
        <v>49</v>
      </c>
    </row>
    <row r="107" spans="1:16">
      <c r="B107" t="s">
        <v>44</v>
      </c>
      <c r="C107" s="14">
        <v>800</v>
      </c>
      <c r="P107" s="4"/>
    </row>
    <row r="108" spans="1:16">
      <c r="B108" t="s">
        <v>45</v>
      </c>
      <c r="C108" s="14">
        <v>90</v>
      </c>
      <c r="P108" s="4"/>
    </row>
    <row r="109" spans="1:16">
      <c r="P109" s="4"/>
    </row>
    <row r="110" spans="1:16">
      <c r="B110" t="s">
        <v>46</v>
      </c>
      <c r="C110" s="14">
        <f>C107*C108</f>
        <v>72000</v>
      </c>
      <c r="P110" s="4"/>
    </row>
    <row r="111" spans="1:16">
      <c r="P111" s="4"/>
    </row>
    <row r="112" spans="1:16">
      <c r="B112" s="7" t="s">
        <v>20</v>
      </c>
      <c r="C112" s="14">
        <f>$C$110/3</f>
        <v>24000</v>
      </c>
      <c r="P112" s="4"/>
    </row>
    <row r="113" spans="2:16">
      <c r="B113" s="7" t="s">
        <v>21</v>
      </c>
      <c r="C113" s="14">
        <f t="shared" ref="C113:C114" si="23">$C$110/3</f>
        <v>24000</v>
      </c>
      <c r="P113" s="4"/>
    </row>
    <row r="114" spans="2:16">
      <c r="B114" s="7" t="s">
        <v>22</v>
      </c>
      <c r="C114" s="14">
        <f t="shared" si="23"/>
        <v>24000</v>
      </c>
      <c r="P114" s="4"/>
    </row>
    <row r="115" spans="2:16">
      <c r="P115" s="4"/>
    </row>
    <row r="116" spans="2:16">
      <c r="B116" s="6" t="s">
        <v>27</v>
      </c>
      <c r="C116" s="27" t="s">
        <v>23</v>
      </c>
      <c r="D116" s="27" t="s">
        <v>24</v>
      </c>
      <c r="E116" s="27" t="s">
        <v>25</v>
      </c>
      <c r="F116" s="26" t="s">
        <v>17</v>
      </c>
      <c r="G116" s="26" t="s">
        <v>18</v>
      </c>
      <c r="H116" s="26" t="s">
        <v>19</v>
      </c>
      <c r="I116" s="18" t="s">
        <v>3</v>
      </c>
      <c r="P116" s="4"/>
    </row>
    <row r="117" spans="2:16">
      <c r="B117" s="5" t="s">
        <v>20</v>
      </c>
      <c r="C117" s="15">
        <f>$C$10/4</f>
        <v>7500</v>
      </c>
      <c r="D117" s="15">
        <f>D101</f>
        <v>6944.4444444444443</v>
      </c>
      <c r="E117" s="15">
        <f>E101</f>
        <v>3444.4444444444439</v>
      </c>
      <c r="F117" s="16">
        <f>(($C$112-C117-D117-E117)/1)</f>
        <v>6111.1111111111113</v>
      </c>
      <c r="G117" s="16"/>
      <c r="H117" s="16"/>
      <c r="I117" s="17">
        <f>SUM(C117:H117)</f>
        <v>24000</v>
      </c>
      <c r="P117" s="4"/>
    </row>
    <row r="118" spans="2:16">
      <c r="B118" s="5" t="s">
        <v>21</v>
      </c>
      <c r="C118" s="15">
        <f>$C$11/5</f>
        <v>6000</v>
      </c>
      <c r="D118" s="15">
        <f t="shared" ref="D118:E119" si="24">D102</f>
        <v>5583.333333333333</v>
      </c>
      <c r="E118" s="15">
        <f t="shared" si="24"/>
        <v>3250</v>
      </c>
      <c r="F118" s="16">
        <f>(($C$113-C118-D118-E118)/2)</f>
        <v>4583.3333333333339</v>
      </c>
      <c r="G118" s="16">
        <f>(($C$113-C118-D118-E118)/2)</f>
        <v>4583.3333333333339</v>
      </c>
      <c r="H118" s="16"/>
      <c r="I118" s="17">
        <f>SUM(C118:H118)</f>
        <v>24000</v>
      </c>
      <c r="P118" s="4"/>
    </row>
    <row r="119" spans="2:16">
      <c r="B119" s="5" t="s">
        <v>22</v>
      </c>
      <c r="C119" s="15">
        <f>$C$12/6</f>
        <v>5000</v>
      </c>
      <c r="D119" s="15">
        <f t="shared" si="24"/>
        <v>4666.6666666666661</v>
      </c>
      <c r="E119" s="15">
        <f t="shared" si="24"/>
        <v>2916.6666666666665</v>
      </c>
      <c r="F119" s="16">
        <f>(($C$114-C119-D119-E119)/3)</f>
        <v>3805.5555555555561</v>
      </c>
      <c r="G119" s="19">
        <f>(($C$114-C119-D119-E119)/3)</f>
        <v>3805.5555555555561</v>
      </c>
      <c r="H119" s="19">
        <f>(($C$114-C119-D119-E119)/3)</f>
        <v>3805.5555555555561</v>
      </c>
      <c r="I119" s="17">
        <f>SUM(C119:H119)</f>
        <v>23999.999999999996</v>
      </c>
      <c r="P119" s="4"/>
    </row>
    <row r="120" spans="2:16">
      <c r="B120" s="6" t="s">
        <v>26</v>
      </c>
      <c r="C120" s="18">
        <f t="shared" ref="C120:E120" si="25">SUM(C117:C119)</f>
        <v>18500</v>
      </c>
      <c r="D120" s="18">
        <f t="shared" si="25"/>
        <v>17194.444444444445</v>
      </c>
      <c r="E120" s="18">
        <f t="shared" si="25"/>
        <v>9611.1111111111095</v>
      </c>
      <c r="F120" s="18">
        <f>SUM(F117:F119)</f>
        <v>14500.000000000002</v>
      </c>
      <c r="G120" s="18">
        <f t="shared" ref="G120:I120" si="26">SUM(G117:G119)</f>
        <v>8388.8888888888905</v>
      </c>
      <c r="H120" s="18">
        <f t="shared" si="26"/>
        <v>3805.5555555555561</v>
      </c>
      <c r="I120" s="18">
        <f t="shared" si="26"/>
        <v>72000</v>
      </c>
      <c r="P120" s="4"/>
    </row>
    <row r="122" spans="2:16">
      <c r="B122" s="4" t="s">
        <v>50</v>
      </c>
    </row>
  </sheetData>
  <pageMargins left="0.7" right="0.7" top="0.75" bottom="1.6" header="0.3" footer="0.3"/>
  <pageSetup paperSize="9" scale="87" fitToHeight="4" orientation="portrait" r:id="rId1"/>
  <rowBreaks count="1" manualBreakCount="1">
    <brk id="105" max="16383" man="1"/>
  </row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B2:R108"/>
  <sheetViews>
    <sheetView showGridLines="0" tabSelected="1" topLeftCell="A57" workbookViewId="0">
      <selection activeCell="B66" sqref="B66"/>
    </sheetView>
  </sheetViews>
  <sheetFormatPr defaultRowHeight="15"/>
  <cols>
    <col min="1" max="1" width="3.5703125" style="1" customWidth="1"/>
    <col min="2" max="2" width="7" style="1" customWidth="1"/>
    <col min="3" max="3" width="44.140625" style="1" customWidth="1"/>
    <col min="4" max="4" width="33.5703125" style="1" bestFit="1" customWidth="1"/>
    <col min="5" max="5" width="9" style="1" customWidth="1"/>
    <col min="6" max="6" width="9.140625" style="20" customWidth="1"/>
    <col min="7" max="7" width="11.5703125" style="20" bestFit="1" customWidth="1"/>
    <col min="8" max="8" width="3.5703125" style="1" customWidth="1"/>
    <col min="9" max="9" width="33.5703125" style="1" bestFit="1" customWidth="1"/>
    <col min="10" max="10" width="6.42578125" style="1" bestFit="1" customWidth="1"/>
    <col min="11" max="12" width="11.5703125" style="20" bestFit="1" customWidth="1"/>
    <col min="13" max="13" width="2.28515625" style="1" customWidth="1"/>
    <col min="14" max="14" width="35.5703125" style="1" bestFit="1" customWidth="1"/>
    <col min="15" max="15" width="6.42578125" style="1" bestFit="1" customWidth="1"/>
    <col min="16" max="17" width="11.5703125" style="20" bestFit="1" customWidth="1"/>
    <col min="18" max="18" width="9.140625" style="8"/>
    <col min="19" max="16384" width="9.140625" style="1"/>
  </cols>
  <sheetData>
    <row r="2" spans="2:17">
      <c r="B2" s="8" t="s">
        <v>0</v>
      </c>
    </row>
    <row r="4" spans="2:17" s="8" customFormat="1">
      <c r="B4" s="28" t="s">
        <v>2</v>
      </c>
      <c r="C4" s="29" t="s">
        <v>1</v>
      </c>
      <c r="D4" s="29" t="s">
        <v>7</v>
      </c>
      <c r="E4" s="29"/>
      <c r="F4" s="30"/>
      <c r="G4" s="30"/>
      <c r="H4" s="29"/>
      <c r="I4" s="29" t="s">
        <v>8</v>
      </c>
      <c r="J4" s="29"/>
      <c r="K4" s="30"/>
      <c r="L4" s="30"/>
      <c r="M4" s="29"/>
      <c r="N4" s="29" t="s">
        <v>9</v>
      </c>
      <c r="O4" s="29"/>
      <c r="P4" s="30"/>
      <c r="Q4" s="30"/>
    </row>
    <row r="5" spans="2:17">
      <c r="B5" s="2">
        <v>1</v>
      </c>
      <c r="C5" s="2" t="s">
        <v>13</v>
      </c>
      <c r="D5" s="9" t="s">
        <v>28</v>
      </c>
      <c r="E5" s="10"/>
      <c r="F5" s="22"/>
      <c r="G5" s="22"/>
      <c r="H5" s="10"/>
      <c r="I5" s="9" t="s">
        <v>28</v>
      </c>
      <c r="J5" s="10"/>
      <c r="K5" s="22"/>
      <c r="L5" s="22"/>
      <c r="M5" s="10"/>
      <c r="N5" s="2" t="s">
        <v>10</v>
      </c>
      <c r="O5" s="2" t="s">
        <v>11</v>
      </c>
      <c r="P5" s="23">
        <f>Example!C8</f>
        <v>90000</v>
      </c>
      <c r="Q5" s="23"/>
    </row>
    <row r="6" spans="2:17">
      <c r="B6" s="2"/>
      <c r="C6" s="2"/>
      <c r="D6" s="2"/>
      <c r="E6" s="2"/>
      <c r="F6" s="23"/>
      <c r="G6" s="23"/>
      <c r="H6" s="2"/>
      <c r="I6" s="2"/>
      <c r="J6" s="2"/>
      <c r="K6" s="23"/>
      <c r="L6" s="23"/>
      <c r="M6" s="2"/>
      <c r="N6" s="2" t="s">
        <v>30</v>
      </c>
      <c r="O6" s="2" t="s">
        <v>12</v>
      </c>
      <c r="P6" s="23"/>
      <c r="Q6" s="23">
        <f>P5</f>
        <v>90000</v>
      </c>
    </row>
    <row r="7" spans="2:17">
      <c r="B7" s="2"/>
      <c r="C7" s="2"/>
      <c r="D7" s="2"/>
      <c r="E7" s="2"/>
      <c r="F7" s="23"/>
      <c r="G7" s="23"/>
      <c r="H7" s="2"/>
      <c r="I7" s="2"/>
      <c r="J7" s="2"/>
      <c r="K7" s="23"/>
      <c r="L7" s="23"/>
      <c r="M7" s="2"/>
      <c r="N7" s="2"/>
      <c r="O7" s="2"/>
      <c r="P7" s="23"/>
      <c r="Q7" s="23"/>
    </row>
    <row r="8" spans="2:17">
      <c r="B8" s="2"/>
      <c r="C8" s="2"/>
      <c r="D8" s="2"/>
      <c r="E8" s="2"/>
      <c r="F8" s="23"/>
      <c r="G8" s="23"/>
      <c r="H8" s="2"/>
      <c r="I8" s="2"/>
      <c r="J8" s="2"/>
      <c r="K8" s="23"/>
      <c r="L8" s="23"/>
      <c r="M8" s="2"/>
      <c r="N8" s="2"/>
      <c r="O8" s="2"/>
      <c r="P8" s="23"/>
      <c r="Q8" s="23"/>
    </row>
    <row r="9" spans="2:17">
      <c r="B9" s="2">
        <v>2</v>
      </c>
      <c r="C9" s="2" t="s">
        <v>31</v>
      </c>
      <c r="D9" s="2" t="s">
        <v>29</v>
      </c>
      <c r="E9" s="2" t="s">
        <v>11</v>
      </c>
      <c r="F9" s="23">
        <f>P9</f>
        <v>18500</v>
      </c>
      <c r="G9" s="23"/>
      <c r="H9" s="2"/>
      <c r="I9" s="2" t="s">
        <v>29</v>
      </c>
      <c r="J9" s="2" t="s">
        <v>11</v>
      </c>
      <c r="K9" s="23">
        <f>F9</f>
        <v>18500</v>
      </c>
      <c r="L9" s="23"/>
      <c r="M9" s="2"/>
      <c r="N9" s="2" t="s">
        <v>29</v>
      </c>
      <c r="O9" s="2" t="s">
        <v>11</v>
      </c>
      <c r="P9" s="23">
        <f>Example!C18</f>
        <v>18500</v>
      </c>
      <c r="Q9" s="23"/>
    </row>
    <row r="10" spans="2:17">
      <c r="B10" s="2"/>
      <c r="C10" s="2"/>
      <c r="D10" s="2" t="s">
        <v>38</v>
      </c>
      <c r="E10" s="2" t="s">
        <v>12</v>
      </c>
      <c r="F10" s="23"/>
      <c r="G10" s="23">
        <f>F9</f>
        <v>18500</v>
      </c>
      <c r="H10" s="2"/>
      <c r="I10" s="2" t="s">
        <v>38</v>
      </c>
      <c r="J10" s="2" t="s">
        <v>12</v>
      </c>
      <c r="K10" s="23"/>
      <c r="L10" s="23">
        <f>K9</f>
        <v>18500</v>
      </c>
      <c r="M10" s="2"/>
      <c r="N10" s="2" t="s">
        <v>10</v>
      </c>
      <c r="O10" s="2" t="s">
        <v>12</v>
      </c>
      <c r="P10" s="23"/>
      <c r="Q10" s="23">
        <f>P9</f>
        <v>18500</v>
      </c>
    </row>
    <row r="11" spans="2:17">
      <c r="B11" s="2"/>
      <c r="C11" s="2"/>
      <c r="D11" s="2"/>
      <c r="E11" s="2"/>
      <c r="F11" s="23"/>
      <c r="G11" s="23"/>
      <c r="H11" s="2"/>
      <c r="I11" s="2"/>
      <c r="J11" s="2"/>
      <c r="K11" s="23"/>
      <c r="L11" s="23"/>
      <c r="M11" s="2"/>
      <c r="N11" s="2"/>
      <c r="O11" s="2"/>
      <c r="P11" s="23"/>
      <c r="Q11" s="23"/>
    </row>
    <row r="12" spans="2:17">
      <c r="B12" s="2"/>
      <c r="C12" s="2"/>
      <c r="D12" s="2"/>
      <c r="E12" s="2"/>
      <c r="F12" s="23"/>
      <c r="G12" s="23"/>
      <c r="H12" s="2"/>
      <c r="I12" s="2"/>
      <c r="J12" s="2"/>
      <c r="K12" s="23"/>
      <c r="L12" s="23"/>
      <c r="M12" s="2"/>
      <c r="N12" s="2"/>
      <c r="O12" s="2"/>
      <c r="P12" s="23"/>
      <c r="Q12" s="23"/>
    </row>
    <row r="13" spans="2:17">
      <c r="B13" s="2">
        <v>3</v>
      </c>
      <c r="C13" s="2" t="s">
        <v>32</v>
      </c>
      <c r="D13" s="2" t="s">
        <v>29</v>
      </c>
      <c r="E13" s="2" t="s">
        <v>11</v>
      </c>
      <c r="F13" s="23">
        <f>P13</f>
        <v>18500</v>
      </c>
      <c r="G13" s="23"/>
      <c r="H13" s="2"/>
      <c r="I13" s="2" t="s">
        <v>29</v>
      </c>
      <c r="J13" s="2" t="s">
        <v>11</v>
      </c>
      <c r="K13" s="23">
        <f>F13</f>
        <v>18500</v>
      </c>
      <c r="L13" s="23"/>
      <c r="M13" s="2"/>
      <c r="N13" s="2" t="s">
        <v>29</v>
      </c>
      <c r="O13" s="2" t="s">
        <v>11</v>
      </c>
      <c r="P13" s="23">
        <f>Example!D18</f>
        <v>18500</v>
      </c>
      <c r="Q13" s="23"/>
    </row>
    <row r="14" spans="2:17">
      <c r="B14" s="2"/>
      <c r="C14" s="2"/>
      <c r="D14" s="2" t="s">
        <v>38</v>
      </c>
      <c r="E14" s="2" t="s">
        <v>12</v>
      </c>
      <c r="F14" s="23"/>
      <c r="G14" s="23">
        <f>F13</f>
        <v>18500</v>
      </c>
      <c r="H14" s="2"/>
      <c r="I14" s="2" t="s">
        <v>38</v>
      </c>
      <c r="J14" s="2" t="s">
        <v>12</v>
      </c>
      <c r="K14" s="23"/>
      <c r="L14" s="23">
        <f>K13</f>
        <v>18500</v>
      </c>
      <c r="M14" s="2"/>
      <c r="N14" s="2" t="s">
        <v>10</v>
      </c>
      <c r="O14" s="2" t="s">
        <v>12</v>
      </c>
      <c r="P14" s="23"/>
      <c r="Q14" s="23">
        <f>P13</f>
        <v>18500</v>
      </c>
    </row>
    <row r="15" spans="2:17">
      <c r="B15" s="2"/>
      <c r="C15" s="2"/>
      <c r="D15" s="2"/>
      <c r="E15" s="2"/>
      <c r="F15" s="23"/>
      <c r="G15" s="23"/>
      <c r="H15" s="2"/>
      <c r="I15" s="2"/>
      <c r="J15" s="2"/>
      <c r="K15" s="23"/>
      <c r="L15" s="23"/>
      <c r="M15" s="2"/>
      <c r="N15" s="2"/>
      <c r="O15" s="2"/>
      <c r="P15" s="23"/>
      <c r="Q15" s="23"/>
    </row>
    <row r="16" spans="2:17">
      <c r="B16" s="2"/>
      <c r="C16" s="2"/>
      <c r="D16" s="2"/>
      <c r="E16" s="2"/>
      <c r="F16" s="23"/>
      <c r="G16" s="23"/>
      <c r="H16" s="2"/>
      <c r="I16" s="2"/>
      <c r="J16" s="2"/>
      <c r="K16" s="23"/>
      <c r="L16" s="23"/>
      <c r="M16" s="2"/>
      <c r="N16" s="2"/>
      <c r="O16" s="2"/>
      <c r="P16" s="23"/>
      <c r="Q16" s="23"/>
    </row>
    <row r="17" spans="2:17">
      <c r="B17" s="2"/>
      <c r="C17" s="2"/>
      <c r="D17" s="2"/>
      <c r="E17" s="2"/>
      <c r="F17" s="23"/>
      <c r="G17" s="23"/>
      <c r="H17" s="2"/>
      <c r="I17" s="2"/>
      <c r="J17" s="2"/>
      <c r="K17" s="23"/>
      <c r="L17" s="23"/>
      <c r="M17" s="2"/>
      <c r="N17" s="2"/>
      <c r="O17" s="2"/>
      <c r="P17" s="23"/>
      <c r="Q17" s="23"/>
    </row>
    <row r="18" spans="2:17">
      <c r="B18" s="2">
        <v>4</v>
      </c>
      <c r="C18" s="2" t="s">
        <v>33</v>
      </c>
      <c r="D18" s="2" t="s">
        <v>29</v>
      </c>
      <c r="E18" s="2" t="s">
        <v>11</v>
      </c>
      <c r="F18" s="23">
        <f>P18</f>
        <v>18500</v>
      </c>
      <c r="G18" s="23"/>
      <c r="H18" s="2"/>
      <c r="I18" s="2" t="s">
        <v>29</v>
      </c>
      <c r="J18" s="2" t="s">
        <v>11</v>
      </c>
      <c r="K18" s="23">
        <f>F18</f>
        <v>18500</v>
      </c>
      <c r="L18" s="23"/>
      <c r="M18" s="2"/>
      <c r="N18" s="2" t="s">
        <v>29</v>
      </c>
      <c r="O18" s="2" t="s">
        <v>11</v>
      </c>
      <c r="P18" s="23">
        <f>Example!E18</f>
        <v>18500</v>
      </c>
      <c r="Q18" s="23"/>
    </row>
    <row r="19" spans="2:17">
      <c r="B19" s="2"/>
      <c r="C19" s="2"/>
      <c r="D19" s="2" t="s">
        <v>38</v>
      </c>
      <c r="E19" s="2" t="s">
        <v>12</v>
      </c>
      <c r="F19" s="23"/>
      <c r="G19" s="23">
        <f>F18</f>
        <v>18500</v>
      </c>
      <c r="H19" s="2"/>
      <c r="I19" s="2" t="s">
        <v>38</v>
      </c>
      <c r="J19" s="2" t="s">
        <v>12</v>
      </c>
      <c r="K19" s="23"/>
      <c r="L19" s="23">
        <f>K18</f>
        <v>18500</v>
      </c>
      <c r="M19" s="2"/>
      <c r="N19" s="2" t="s">
        <v>10</v>
      </c>
      <c r="O19" s="2" t="s">
        <v>12</v>
      </c>
      <c r="P19" s="23"/>
      <c r="Q19" s="23">
        <f>P18</f>
        <v>18500</v>
      </c>
    </row>
    <row r="20" spans="2:17">
      <c r="B20" s="2"/>
      <c r="C20" s="2"/>
      <c r="D20" s="2"/>
      <c r="E20" s="2"/>
      <c r="F20" s="23"/>
      <c r="G20" s="23"/>
      <c r="H20" s="2"/>
      <c r="I20" s="2"/>
      <c r="J20" s="2"/>
      <c r="K20" s="23"/>
      <c r="L20" s="23"/>
      <c r="M20" s="2"/>
      <c r="N20" s="2"/>
      <c r="O20" s="2"/>
      <c r="P20" s="23"/>
      <c r="Q20" s="23"/>
    </row>
    <row r="21" spans="2:17">
      <c r="B21" s="2"/>
      <c r="C21" s="2"/>
      <c r="D21" s="2"/>
      <c r="E21" s="2"/>
      <c r="F21" s="23"/>
      <c r="G21" s="23"/>
      <c r="H21" s="2"/>
      <c r="I21" s="2"/>
      <c r="J21" s="2"/>
      <c r="K21" s="23"/>
      <c r="L21" s="23"/>
      <c r="M21" s="2"/>
      <c r="N21" s="2"/>
      <c r="O21" s="2"/>
      <c r="P21" s="23"/>
      <c r="Q21" s="23"/>
    </row>
    <row r="22" spans="2:17">
      <c r="B22" s="2"/>
      <c r="C22" s="2"/>
      <c r="D22" s="2"/>
      <c r="E22" s="2"/>
      <c r="F22" s="23"/>
      <c r="G22" s="23"/>
      <c r="H22" s="2"/>
      <c r="I22" s="2"/>
      <c r="J22" s="2"/>
      <c r="K22" s="23"/>
      <c r="L22" s="23"/>
      <c r="M22" s="2"/>
      <c r="N22" s="2"/>
      <c r="O22" s="2"/>
      <c r="P22" s="23"/>
      <c r="Q22" s="23"/>
    </row>
    <row r="23" spans="2:17">
      <c r="B23" s="2">
        <v>5</v>
      </c>
      <c r="C23" s="2" t="s">
        <v>34</v>
      </c>
      <c r="D23" s="2" t="s">
        <v>29</v>
      </c>
      <c r="E23" s="2" t="s">
        <v>11</v>
      </c>
      <c r="F23" s="23">
        <f>P23</f>
        <v>18500</v>
      </c>
      <c r="G23" s="23"/>
      <c r="H23" s="2"/>
      <c r="I23" s="2" t="s">
        <v>29</v>
      </c>
      <c r="J23" s="2" t="s">
        <v>11</v>
      </c>
      <c r="K23" s="23">
        <f>F23</f>
        <v>18500</v>
      </c>
      <c r="L23" s="23"/>
      <c r="M23" s="2"/>
      <c r="N23" s="2" t="s">
        <v>29</v>
      </c>
      <c r="O23" s="2" t="s">
        <v>11</v>
      </c>
      <c r="P23" s="23">
        <f>Example!F18</f>
        <v>18500</v>
      </c>
      <c r="Q23" s="23"/>
    </row>
    <row r="24" spans="2:17">
      <c r="B24" s="2"/>
      <c r="C24" s="2"/>
      <c r="D24" s="2" t="s">
        <v>38</v>
      </c>
      <c r="E24" s="2" t="s">
        <v>12</v>
      </c>
      <c r="F24" s="23"/>
      <c r="G24" s="23">
        <f>F23</f>
        <v>18500</v>
      </c>
      <c r="H24" s="2"/>
      <c r="I24" s="2" t="s">
        <v>38</v>
      </c>
      <c r="J24" s="2" t="s">
        <v>12</v>
      </c>
      <c r="K24" s="23"/>
      <c r="L24" s="23">
        <f>K23</f>
        <v>18500</v>
      </c>
      <c r="M24" s="2"/>
      <c r="N24" s="2" t="s">
        <v>10</v>
      </c>
      <c r="O24" s="2" t="s">
        <v>12</v>
      </c>
      <c r="P24" s="23"/>
      <c r="Q24" s="23">
        <f>P23</f>
        <v>18500</v>
      </c>
    </row>
    <row r="25" spans="2:17">
      <c r="B25" s="2"/>
      <c r="C25" s="2"/>
      <c r="D25" s="2"/>
      <c r="E25" s="2"/>
      <c r="F25" s="23"/>
      <c r="G25" s="23"/>
      <c r="H25" s="2"/>
      <c r="I25" s="2"/>
      <c r="J25" s="2"/>
      <c r="K25" s="23"/>
      <c r="L25" s="23"/>
      <c r="M25" s="2"/>
      <c r="N25" s="2"/>
      <c r="O25" s="2"/>
      <c r="P25" s="23"/>
      <c r="Q25" s="23"/>
    </row>
    <row r="26" spans="2:17">
      <c r="B26" s="2"/>
      <c r="C26" s="2"/>
      <c r="D26" s="2"/>
      <c r="E26" s="2"/>
      <c r="F26" s="23"/>
      <c r="G26" s="23"/>
      <c r="H26" s="2"/>
      <c r="I26" s="2"/>
      <c r="J26" s="2"/>
      <c r="K26" s="23"/>
      <c r="L26" s="23"/>
      <c r="M26" s="2"/>
      <c r="N26" s="2"/>
      <c r="O26" s="2"/>
      <c r="P26" s="23"/>
      <c r="Q26" s="23"/>
    </row>
    <row r="27" spans="2:17">
      <c r="B27" s="2">
        <v>6</v>
      </c>
      <c r="C27" s="2" t="s">
        <v>39</v>
      </c>
      <c r="D27" s="2" t="s">
        <v>38</v>
      </c>
      <c r="E27" s="2" t="s">
        <v>11</v>
      </c>
      <c r="F27" s="23">
        <f>P27</f>
        <v>30000</v>
      </c>
      <c r="G27" s="23"/>
      <c r="H27" s="2"/>
      <c r="I27" s="2" t="s">
        <v>38</v>
      </c>
      <c r="J27" s="2" t="s">
        <v>11</v>
      </c>
      <c r="K27" s="23">
        <f>F27</f>
        <v>30000</v>
      </c>
      <c r="L27" s="23"/>
      <c r="M27" s="2"/>
      <c r="N27" s="2" t="s">
        <v>30</v>
      </c>
      <c r="O27" s="2" t="s">
        <v>11</v>
      </c>
      <c r="P27" s="23">
        <f>Example!C10</f>
        <v>30000</v>
      </c>
      <c r="Q27" s="23"/>
    </row>
    <row r="28" spans="2:17">
      <c r="B28" s="2"/>
      <c r="C28" s="2"/>
      <c r="D28" s="2" t="s">
        <v>37</v>
      </c>
      <c r="E28" s="2" t="s">
        <v>12</v>
      </c>
      <c r="F28" s="23"/>
      <c r="G28" s="23">
        <f>F27</f>
        <v>30000</v>
      </c>
      <c r="H28" s="2"/>
      <c r="I28" s="2" t="s">
        <v>37</v>
      </c>
      <c r="J28" s="2" t="s">
        <v>12</v>
      </c>
      <c r="K28" s="23"/>
      <c r="L28" s="23">
        <f>K27</f>
        <v>30000</v>
      </c>
      <c r="M28" s="2"/>
      <c r="N28" s="2" t="s">
        <v>37</v>
      </c>
      <c r="O28" s="2" t="s">
        <v>12</v>
      </c>
      <c r="P28" s="23"/>
      <c r="Q28" s="23">
        <f>P27</f>
        <v>30000</v>
      </c>
    </row>
    <row r="29" spans="2:17">
      <c r="B29" s="2"/>
      <c r="C29" s="2"/>
      <c r="D29" s="2"/>
      <c r="E29" s="2"/>
      <c r="F29" s="23"/>
      <c r="G29" s="23"/>
      <c r="H29" s="2"/>
      <c r="I29" s="2"/>
      <c r="J29" s="2"/>
      <c r="K29" s="23"/>
      <c r="L29" s="23"/>
      <c r="M29" s="2"/>
      <c r="N29" s="2"/>
      <c r="O29" s="2"/>
      <c r="P29" s="23"/>
      <c r="Q29" s="23"/>
    </row>
    <row r="30" spans="2:17">
      <c r="B30" s="2"/>
      <c r="C30" s="2"/>
      <c r="D30" s="2"/>
      <c r="E30" s="2"/>
      <c r="F30" s="23"/>
      <c r="G30" s="23"/>
      <c r="H30" s="2"/>
      <c r="I30" s="2"/>
      <c r="J30" s="2"/>
      <c r="K30" s="23"/>
      <c r="L30" s="23"/>
      <c r="M30" s="2"/>
      <c r="N30" s="2"/>
      <c r="O30" s="2"/>
      <c r="P30" s="23"/>
      <c r="Q30" s="23"/>
    </row>
    <row r="31" spans="2:17">
      <c r="B31" s="2">
        <v>7</v>
      </c>
      <c r="C31" s="2" t="s">
        <v>35</v>
      </c>
      <c r="D31" s="2" t="s">
        <v>29</v>
      </c>
      <c r="E31" s="2" t="s">
        <v>11</v>
      </c>
      <c r="F31" s="23">
        <f>P31</f>
        <v>11000</v>
      </c>
      <c r="G31" s="23"/>
      <c r="H31" s="2"/>
      <c r="I31" s="2" t="s">
        <v>29</v>
      </c>
      <c r="J31" s="2" t="s">
        <v>11</v>
      </c>
      <c r="K31" s="23">
        <f>F31</f>
        <v>11000</v>
      </c>
      <c r="L31" s="23"/>
      <c r="M31" s="2"/>
      <c r="N31" s="2" t="s">
        <v>29</v>
      </c>
      <c r="O31" s="2" t="s">
        <v>11</v>
      </c>
      <c r="P31" s="23">
        <f>Example!G18</f>
        <v>11000</v>
      </c>
      <c r="Q31" s="23"/>
    </row>
    <row r="32" spans="2:17">
      <c r="B32" s="2"/>
      <c r="C32" s="2"/>
      <c r="D32" s="2" t="s">
        <v>38</v>
      </c>
      <c r="E32" s="2" t="s">
        <v>12</v>
      </c>
      <c r="F32" s="23"/>
      <c r="G32" s="23">
        <f>F31</f>
        <v>11000</v>
      </c>
      <c r="H32" s="2"/>
      <c r="I32" s="2" t="s">
        <v>38</v>
      </c>
      <c r="J32" s="2" t="s">
        <v>12</v>
      </c>
      <c r="K32" s="23"/>
      <c r="L32" s="23">
        <f>K31</f>
        <v>11000</v>
      </c>
      <c r="M32" s="2"/>
      <c r="N32" s="2" t="s">
        <v>10</v>
      </c>
      <c r="O32" s="2" t="s">
        <v>12</v>
      </c>
      <c r="P32" s="23"/>
      <c r="Q32" s="23">
        <f>P31</f>
        <v>11000</v>
      </c>
    </row>
    <row r="33" spans="2:17">
      <c r="B33" s="2"/>
      <c r="C33" s="2"/>
      <c r="D33" s="2"/>
      <c r="E33" s="2"/>
      <c r="F33" s="23"/>
      <c r="G33" s="23"/>
      <c r="H33" s="2"/>
      <c r="I33" s="2"/>
      <c r="J33" s="2"/>
      <c r="K33" s="23"/>
      <c r="L33" s="23"/>
      <c r="M33" s="2"/>
      <c r="N33" s="2"/>
      <c r="O33" s="2"/>
      <c r="P33" s="23"/>
      <c r="Q33" s="23"/>
    </row>
    <row r="34" spans="2:17">
      <c r="B34" s="2">
        <v>8</v>
      </c>
      <c r="C34" s="2" t="s">
        <v>41</v>
      </c>
      <c r="D34" s="2" t="s">
        <v>38</v>
      </c>
      <c r="E34" s="2" t="s">
        <v>11</v>
      </c>
      <c r="F34" s="23">
        <f>P34</f>
        <v>30000</v>
      </c>
      <c r="G34" s="23"/>
      <c r="H34" s="2"/>
      <c r="I34" s="2" t="s">
        <v>38</v>
      </c>
      <c r="J34" s="2" t="s">
        <v>11</v>
      </c>
      <c r="K34" s="23">
        <f>F34</f>
        <v>30000</v>
      </c>
      <c r="L34" s="23"/>
      <c r="M34" s="2"/>
      <c r="N34" s="2" t="s">
        <v>30</v>
      </c>
      <c r="O34" s="2" t="s">
        <v>11</v>
      </c>
      <c r="P34" s="23">
        <f>P27</f>
        <v>30000</v>
      </c>
      <c r="Q34" s="23"/>
    </row>
    <row r="35" spans="2:17">
      <c r="B35" s="2"/>
      <c r="C35" s="2"/>
      <c r="D35" s="2" t="s">
        <v>37</v>
      </c>
      <c r="E35" s="2" t="s">
        <v>12</v>
      </c>
      <c r="F35" s="23"/>
      <c r="G35" s="23">
        <f>F34</f>
        <v>30000</v>
      </c>
      <c r="H35" s="2"/>
      <c r="I35" s="2" t="s">
        <v>37</v>
      </c>
      <c r="J35" s="2" t="s">
        <v>12</v>
      </c>
      <c r="K35" s="23"/>
      <c r="L35" s="23">
        <f>K34</f>
        <v>30000</v>
      </c>
      <c r="M35" s="2"/>
      <c r="N35" s="2" t="s">
        <v>37</v>
      </c>
      <c r="O35" s="2" t="s">
        <v>12</v>
      </c>
      <c r="P35" s="23"/>
      <c r="Q35" s="23">
        <f>P34</f>
        <v>30000</v>
      </c>
    </row>
    <row r="36" spans="2:17">
      <c r="B36" s="2"/>
      <c r="C36" s="2"/>
      <c r="D36" s="2"/>
      <c r="E36" s="2"/>
      <c r="F36" s="23"/>
      <c r="G36" s="23"/>
      <c r="H36" s="2"/>
      <c r="I36" s="2"/>
      <c r="J36" s="2"/>
      <c r="K36" s="23"/>
      <c r="L36" s="23"/>
      <c r="M36" s="2"/>
      <c r="N36" s="2"/>
      <c r="O36" s="2"/>
      <c r="P36" s="23"/>
      <c r="Q36" s="23"/>
    </row>
    <row r="37" spans="2:17">
      <c r="B37" s="2">
        <v>9</v>
      </c>
      <c r="C37" s="2" t="s">
        <v>36</v>
      </c>
      <c r="D37" s="2" t="s">
        <v>29</v>
      </c>
      <c r="E37" s="2" t="s">
        <v>11</v>
      </c>
      <c r="F37" s="23">
        <f>P37</f>
        <v>5000</v>
      </c>
      <c r="G37" s="23"/>
      <c r="H37" s="2"/>
      <c r="I37" s="2" t="s">
        <v>29</v>
      </c>
      <c r="J37" s="2" t="s">
        <v>11</v>
      </c>
      <c r="K37" s="23">
        <f>F37</f>
        <v>5000</v>
      </c>
      <c r="L37" s="23"/>
      <c r="M37" s="2"/>
      <c r="N37" s="2" t="s">
        <v>29</v>
      </c>
      <c r="O37" s="2" t="s">
        <v>11</v>
      </c>
      <c r="P37" s="23">
        <f>Example!H18</f>
        <v>5000</v>
      </c>
      <c r="Q37" s="23"/>
    </row>
    <row r="38" spans="2:17">
      <c r="B38" s="2"/>
      <c r="C38" s="2"/>
      <c r="D38" s="2" t="s">
        <v>38</v>
      </c>
      <c r="E38" s="2" t="s">
        <v>12</v>
      </c>
      <c r="F38" s="23"/>
      <c r="G38" s="23">
        <f>F37</f>
        <v>5000</v>
      </c>
      <c r="H38" s="2"/>
      <c r="I38" s="2" t="s">
        <v>38</v>
      </c>
      <c r="J38" s="2" t="s">
        <v>12</v>
      </c>
      <c r="K38" s="23"/>
      <c r="L38" s="23">
        <f>K37</f>
        <v>5000</v>
      </c>
      <c r="M38" s="2"/>
      <c r="N38" s="2" t="s">
        <v>10</v>
      </c>
      <c r="O38" s="2" t="s">
        <v>12</v>
      </c>
      <c r="P38" s="23"/>
      <c r="Q38" s="23">
        <f>P37</f>
        <v>5000</v>
      </c>
    </row>
    <row r="39" spans="2:17">
      <c r="B39" s="2"/>
      <c r="C39" s="2"/>
      <c r="D39" s="2"/>
      <c r="E39" s="2"/>
      <c r="F39" s="23"/>
      <c r="G39" s="23"/>
      <c r="H39" s="2"/>
      <c r="I39" s="2"/>
      <c r="J39" s="2"/>
      <c r="K39" s="23"/>
      <c r="L39" s="23"/>
      <c r="M39" s="2"/>
      <c r="N39" s="2"/>
      <c r="O39" s="2"/>
      <c r="P39" s="23"/>
      <c r="Q39" s="23"/>
    </row>
    <row r="40" spans="2:17">
      <c r="B40" s="2">
        <v>10</v>
      </c>
      <c r="C40" s="2" t="s">
        <v>40</v>
      </c>
      <c r="D40" s="2" t="s">
        <v>38</v>
      </c>
      <c r="E40" s="2" t="s">
        <v>11</v>
      </c>
      <c r="F40" s="23">
        <f>P40</f>
        <v>30000</v>
      </c>
      <c r="G40" s="23"/>
      <c r="H40" s="2"/>
      <c r="I40" s="2" t="s">
        <v>38</v>
      </c>
      <c r="J40" s="2" t="s">
        <v>11</v>
      </c>
      <c r="K40" s="23">
        <f>F40</f>
        <v>30000</v>
      </c>
      <c r="L40" s="23"/>
      <c r="M40" s="2"/>
      <c r="N40" s="2" t="s">
        <v>30</v>
      </c>
      <c r="O40" s="2" t="s">
        <v>11</v>
      </c>
      <c r="P40" s="23">
        <f>P34</f>
        <v>30000</v>
      </c>
      <c r="Q40" s="23"/>
    </row>
    <row r="41" spans="2:17">
      <c r="B41" s="3"/>
      <c r="C41" s="3"/>
      <c r="D41" s="3" t="s">
        <v>37</v>
      </c>
      <c r="E41" s="3" t="s">
        <v>12</v>
      </c>
      <c r="F41" s="24"/>
      <c r="G41" s="24">
        <f>F40</f>
        <v>30000</v>
      </c>
      <c r="H41" s="3"/>
      <c r="I41" s="3" t="s">
        <v>37</v>
      </c>
      <c r="J41" s="3" t="s">
        <v>12</v>
      </c>
      <c r="K41" s="24"/>
      <c r="L41" s="24">
        <f>K40</f>
        <v>30000</v>
      </c>
      <c r="M41" s="3"/>
      <c r="N41" s="3" t="s">
        <v>37</v>
      </c>
      <c r="O41" s="3" t="s">
        <v>12</v>
      </c>
      <c r="P41" s="24"/>
      <c r="Q41" s="24">
        <f>Q35</f>
        <v>30000</v>
      </c>
    </row>
    <row r="66" spans="2:17">
      <c r="B66" s="8" t="s">
        <v>4</v>
      </c>
    </row>
    <row r="68" spans="2:17" s="8" customFormat="1">
      <c r="B68" s="11" t="s">
        <v>2</v>
      </c>
      <c r="C68" s="12" t="s">
        <v>1</v>
      </c>
      <c r="D68" s="13" t="s">
        <v>7</v>
      </c>
      <c r="E68" s="13"/>
      <c r="F68" s="21"/>
      <c r="G68" s="21"/>
      <c r="H68" s="13"/>
      <c r="I68" s="13" t="s">
        <v>8</v>
      </c>
      <c r="J68" s="13"/>
      <c r="K68" s="21"/>
      <c r="L68" s="21"/>
      <c r="M68" s="13"/>
      <c r="N68" s="13" t="s">
        <v>9</v>
      </c>
      <c r="O68" s="13"/>
      <c r="P68" s="21"/>
      <c r="Q68" s="21"/>
    </row>
    <row r="69" spans="2:17">
      <c r="B69" s="2">
        <v>1</v>
      </c>
      <c r="C69" s="2" t="s">
        <v>13</v>
      </c>
      <c r="D69" s="9" t="s">
        <v>28</v>
      </c>
      <c r="E69" s="10"/>
      <c r="F69" s="22"/>
      <c r="G69" s="22"/>
      <c r="H69" s="10"/>
      <c r="I69" s="9" t="s">
        <v>28</v>
      </c>
      <c r="J69" s="10"/>
      <c r="K69" s="22"/>
      <c r="L69" s="22"/>
      <c r="M69" s="10"/>
      <c r="N69" s="2"/>
      <c r="O69" s="2"/>
      <c r="P69" s="23"/>
      <c r="Q69" s="23"/>
    </row>
    <row r="70" spans="2:17">
      <c r="B70" s="2"/>
      <c r="C70" s="2"/>
      <c r="D70" s="2"/>
      <c r="E70" s="2"/>
      <c r="F70" s="23"/>
      <c r="G70" s="23"/>
      <c r="H70" s="2"/>
      <c r="I70" s="2"/>
      <c r="J70" s="2"/>
      <c r="K70" s="23"/>
      <c r="L70" s="23"/>
      <c r="M70" s="2"/>
      <c r="N70" s="2" t="s">
        <v>42</v>
      </c>
      <c r="O70" s="2"/>
      <c r="P70" s="23"/>
      <c r="Q70" s="23"/>
    </row>
    <row r="71" spans="2:17">
      <c r="B71" s="2"/>
      <c r="C71" s="2"/>
      <c r="D71" s="2"/>
      <c r="E71" s="2"/>
      <c r="F71" s="23"/>
      <c r="G71" s="23"/>
      <c r="H71" s="2"/>
      <c r="I71" s="2"/>
      <c r="J71" s="2"/>
      <c r="K71" s="23"/>
      <c r="L71" s="23"/>
      <c r="M71" s="2"/>
      <c r="N71" s="2"/>
      <c r="O71" s="2"/>
      <c r="P71" s="23"/>
      <c r="Q71" s="23"/>
    </row>
    <row r="72" spans="2:17">
      <c r="B72" s="2"/>
      <c r="C72" s="2"/>
      <c r="D72" s="2"/>
      <c r="E72" s="2"/>
      <c r="F72" s="23"/>
      <c r="G72" s="23"/>
      <c r="H72" s="2"/>
      <c r="I72" s="2"/>
      <c r="J72" s="2"/>
      <c r="K72" s="23"/>
      <c r="L72" s="23"/>
      <c r="M72" s="2"/>
      <c r="N72" s="2"/>
      <c r="O72" s="2"/>
      <c r="P72" s="23"/>
      <c r="Q72" s="23"/>
    </row>
    <row r="73" spans="2:17">
      <c r="B73" s="2">
        <v>2</v>
      </c>
      <c r="C73" s="2" t="s">
        <v>31</v>
      </c>
      <c r="D73" s="2" t="s">
        <v>29</v>
      </c>
      <c r="E73" s="2" t="s">
        <v>11</v>
      </c>
      <c r="F73" s="23">
        <f>Example!C71</f>
        <v>18500</v>
      </c>
      <c r="G73" s="23"/>
      <c r="H73" s="2"/>
      <c r="I73" s="2" t="s">
        <v>29</v>
      </c>
      <c r="J73" s="2" t="s">
        <v>11</v>
      </c>
      <c r="K73" s="23">
        <f>F73</f>
        <v>18500</v>
      </c>
      <c r="L73" s="23"/>
      <c r="M73" s="2"/>
      <c r="N73" s="2"/>
      <c r="O73" s="2"/>
      <c r="P73" s="23"/>
      <c r="Q73" s="23"/>
    </row>
    <row r="74" spans="2:17">
      <c r="B74" s="2"/>
      <c r="C74" s="2"/>
      <c r="D74" s="2" t="s">
        <v>5</v>
      </c>
      <c r="E74" s="2" t="s">
        <v>12</v>
      </c>
      <c r="F74" s="23"/>
      <c r="G74" s="23">
        <f>F73</f>
        <v>18500</v>
      </c>
      <c r="H74" s="2"/>
      <c r="I74" s="2" t="s">
        <v>5</v>
      </c>
      <c r="J74" s="2" t="s">
        <v>12</v>
      </c>
      <c r="K74" s="23"/>
      <c r="L74" s="23">
        <f>K73</f>
        <v>18500</v>
      </c>
      <c r="M74" s="2"/>
      <c r="N74" s="2"/>
      <c r="O74" s="2"/>
      <c r="P74" s="23"/>
      <c r="Q74" s="23"/>
    </row>
    <row r="75" spans="2:17">
      <c r="B75" s="2"/>
      <c r="C75" s="2"/>
      <c r="D75" s="2"/>
      <c r="E75" s="2"/>
      <c r="F75" s="23"/>
      <c r="G75" s="23"/>
      <c r="H75" s="2"/>
      <c r="I75" s="2"/>
      <c r="J75" s="2"/>
      <c r="K75" s="23"/>
      <c r="L75" s="23"/>
      <c r="M75" s="2"/>
      <c r="N75" s="2"/>
      <c r="O75" s="2"/>
      <c r="P75" s="23"/>
      <c r="Q75" s="23"/>
    </row>
    <row r="76" spans="2:17">
      <c r="B76" s="2"/>
      <c r="C76" s="2"/>
      <c r="D76" s="2"/>
      <c r="E76" s="2"/>
      <c r="F76" s="23"/>
      <c r="G76" s="23"/>
      <c r="H76" s="2"/>
      <c r="I76" s="2"/>
      <c r="J76" s="2"/>
      <c r="K76" s="23"/>
      <c r="L76" s="23"/>
      <c r="M76" s="2"/>
      <c r="N76" s="2"/>
      <c r="O76" s="2"/>
      <c r="P76" s="23"/>
      <c r="Q76" s="23"/>
    </row>
    <row r="77" spans="2:17">
      <c r="B77" s="2">
        <v>3</v>
      </c>
      <c r="C77" s="2" t="s">
        <v>32</v>
      </c>
      <c r="D77" s="2" t="s">
        <v>29</v>
      </c>
      <c r="E77" s="2" t="s">
        <v>11</v>
      </c>
      <c r="F77" s="23">
        <f>Example!D87</f>
        <v>17194.444444444445</v>
      </c>
      <c r="G77" s="23"/>
      <c r="H77" s="2"/>
      <c r="I77" s="2" t="s">
        <v>29</v>
      </c>
      <c r="J77" s="2" t="s">
        <v>11</v>
      </c>
      <c r="K77" s="23">
        <f>F77</f>
        <v>17194.444444444445</v>
      </c>
      <c r="L77" s="23"/>
      <c r="M77" s="2"/>
      <c r="N77" s="2"/>
      <c r="O77" s="2"/>
      <c r="P77" s="23"/>
      <c r="Q77" s="23"/>
    </row>
    <row r="78" spans="2:17">
      <c r="B78" s="2"/>
      <c r="C78" s="2"/>
      <c r="D78" s="2" t="s">
        <v>5</v>
      </c>
      <c r="E78" s="2" t="s">
        <v>12</v>
      </c>
      <c r="F78" s="23"/>
      <c r="G78" s="23">
        <f>F77</f>
        <v>17194.444444444445</v>
      </c>
      <c r="H78" s="2"/>
      <c r="I78" s="2" t="s">
        <v>5</v>
      </c>
      <c r="J78" s="2" t="s">
        <v>12</v>
      </c>
      <c r="K78" s="23"/>
      <c r="L78" s="23">
        <f>K77</f>
        <v>17194.444444444445</v>
      </c>
      <c r="M78" s="2"/>
      <c r="N78" s="2"/>
      <c r="O78" s="2"/>
      <c r="P78" s="23"/>
      <c r="Q78" s="23"/>
    </row>
    <row r="79" spans="2:17">
      <c r="B79" s="2"/>
      <c r="C79" s="2"/>
      <c r="D79" s="2"/>
      <c r="E79" s="2"/>
      <c r="F79" s="23"/>
      <c r="G79" s="23"/>
      <c r="H79" s="2"/>
      <c r="I79" s="2"/>
      <c r="J79" s="2"/>
      <c r="K79" s="23"/>
      <c r="L79" s="23"/>
      <c r="M79" s="2"/>
      <c r="N79" s="2"/>
      <c r="O79" s="2"/>
      <c r="P79" s="23"/>
      <c r="Q79" s="23"/>
    </row>
    <row r="80" spans="2:17">
      <c r="B80" s="2"/>
      <c r="C80" s="2"/>
      <c r="D80" s="2"/>
      <c r="E80" s="2"/>
      <c r="F80" s="23"/>
      <c r="G80" s="23"/>
      <c r="H80" s="2"/>
      <c r="I80" s="2"/>
      <c r="J80" s="2"/>
      <c r="K80" s="23"/>
      <c r="L80" s="23"/>
      <c r="M80" s="2"/>
      <c r="N80" s="2"/>
      <c r="O80" s="2"/>
      <c r="P80" s="23"/>
      <c r="Q80" s="23"/>
    </row>
    <row r="81" spans="2:17">
      <c r="B81" s="2"/>
      <c r="C81" s="2"/>
      <c r="D81" s="2"/>
      <c r="E81" s="2"/>
      <c r="F81" s="23"/>
      <c r="G81" s="23"/>
      <c r="H81" s="2"/>
      <c r="I81" s="2"/>
      <c r="J81" s="2"/>
      <c r="K81" s="23"/>
      <c r="L81" s="23"/>
      <c r="M81" s="2"/>
      <c r="N81" s="2"/>
      <c r="O81" s="2"/>
      <c r="P81" s="23"/>
      <c r="Q81" s="23"/>
    </row>
    <row r="82" spans="2:17">
      <c r="B82" s="2">
        <v>4</v>
      </c>
      <c r="C82" s="2" t="s">
        <v>33</v>
      </c>
      <c r="D82" s="2" t="s">
        <v>29</v>
      </c>
      <c r="E82" s="2" t="s">
        <v>11</v>
      </c>
      <c r="F82" s="23">
        <f>Example!E104</f>
        <v>9611.1111111111095</v>
      </c>
      <c r="G82" s="23"/>
      <c r="H82" s="2"/>
      <c r="I82" s="2" t="s">
        <v>29</v>
      </c>
      <c r="J82" s="2" t="s">
        <v>11</v>
      </c>
      <c r="K82" s="23">
        <f>F82</f>
        <v>9611.1111111111095</v>
      </c>
      <c r="L82" s="23"/>
      <c r="M82" s="2"/>
      <c r="N82" s="2"/>
      <c r="O82" s="2"/>
      <c r="P82" s="23"/>
      <c r="Q82" s="23"/>
    </row>
    <row r="83" spans="2:17">
      <c r="B83" s="2"/>
      <c r="C83" s="2"/>
      <c r="D83" s="2" t="s">
        <v>5</v>
      </c>
      <c r="E83" s="2" t="s">
        <v>12</v>
      </c>
      <c r="F83" s="23"/>
      <c r="G83" s="23">
        <f>F82</f>
        <v>9611.1111111111095</v>
      </c>
      <c r="H83" s="2"/>
      <c r="I83" s="2" t="s">
        <v>5</v>
      </c>
      <c r="J83" s="2" t="s">
        <v>12</v>
      </c>
      <c r="K83" s="23"/>
      <c r="L83" s="23">
        <f>K82</f>
        <v>9611.1111111111095</v>
      </c>
      <c r="M83" s="2"/>
      <c r="N83" s="2"/>
      <c r="O83" s="2"/>
      <c r="P83" s="23"/>
      <c r="Q83" s="23"/>
    </row>
    <row r="84" spans="2:17">
      <c r="B84" s="2"/>
      <c r="C84" s="2"/>
      <c r="D84" s="2"/>
      <c r="E84" s="2"/>
      <c r="F84" s="23"/>
      <c r="G84" s="23"/>
      <c r="H84" s="2"/>
      <c r="I84" s="2"/>
      <c r="J84" s="2"/>
      <c r="K84" s="23"/>
      <c r="L84" s="23"/>
      <c r="M84" s="2"/>
      <c r="N84" s="2"/>
      <c r="O84" s="2"/>
      <c r="P84" s="23"/>
      <c r="Q84" s="23"/>
    </row>
    <row r="85" spans="2:17">
      <c r="B85" s="2"/>
      <c r="C85" s="2"/>
      <c r="D85" s="2"/>
      <c r="E85" s="2"/>
      <c r="F85" s="23"/>
      <c r="G85" s="23"/>
      <c r="H85" s="2"/>
      <c r="I85" s="2"/>
      <c r="J85" s="2"/>
      <c r="K85" s="23"/>
      <c r="L85" s="23"/>
      <c r="M85" s="2"/>
      <c r="N85" s="2"/>
      <c r="O85" s="2"/>
      <c r="P85" s="23"/>
      <c r="Q85" s="23"/>
    </row>
    <row r="86" spans="2:17">
      <c r="B86" s="2"/>
      <c r="C86" s="2"/>
      <c r="D86" s="2"/>
      <c r="E86" s="2"/>
      <c r="F86" s="23"/>
      <c r="G86" s="23"/>
      <c r="H86" s="2"/>
      <c r="I86" s="2"/>
      <c r="J86" s="2"/>
      <c r="K86" s="23"/>
      <c r="L86" s="23"/>
      <c r="M86" s="2"/>
      <c r="N86" s="2"/>
      <c r="O86" s="2"/>
      <c r="P86" s="23"/>
      <c r="Q86" s="23"/>
    </row>
    <row r="87" spans="2:17">
      <c r="B87" s="2">
        <v>5</v>
      </c>
      <c r="C87" s="2" t="s">
        <v>34</v>
      </c>
      <c r="D87" s="2" t="s">
        <v>29</v>
      </c>
      <c r="E87" s="2" t="s">
        <v>11</v>
      </c>
      <c r="F87" s="23">
        <f>Example!F120</f>
        <v>14500.000000000002</v>
      </c>
      <c r="G87" s="23"/>
      <c r="H87" s="2"/>
      <c r="I87" s="2" t="s">
        <v>29</v>
      </c>
      <c r="J87" s="2" t="s">
        <v>11</v>
      </c>
      <c r="K87" s="23">
        <f>F87</f>
        <v>14500.000000000002</v>
      </c>
      <c r="L87" s="23"/>
      <c r="M87" s="2"/>
      <c r="N87" s="2"/>
      <c r="O87" s="2"/>
      <c r="P87" s="23"/>
      <c r="Q87" s="23"/>
    </row>
    <row r="88" spans="2:17">
      <c r="B88" s="2"/>
      <c r="C88" s="2"/>
      <c r="D88" s="2" t="s">
        <v>5</v>
      </c>
      <c r="E88" s="2" t="s">
        <v>12</v>
      </c>
      <c r="F88" s="23"/>
      <c r="G88" s="23">
        <f>F87</f>
        <v>14500.000000000002</v>
      </c>
      <c r="H88" s="2"/>
      <c r="I88" s="2" t="s">
        <v>5</v>
      </c>
      <c r="J88" s="2" t="s">
        <v>12</v>
      </c>
      <c r="K88" s="23"/>
      <c r="L88" s="23">
        <f>K87</f>
        <v>14500.000000000002</v>
      </c>
      <c r="M88" s="2"/>
      <c r="N88" s="2"/>
      <c r="O88" s="2"/>
      <c r="P88" s="23"/>
      <c r="Q88" s="23"/>
    </row>
    <row r="89" spans="2:17">
      <c r="B89" s="2"/>
      <c r="C89" s="2"/>
      <c r="D89" s="2"/>
      <c r="E89" s="2"/>
      <c r="F89" s="23"/>
      <c r="G89" s="23"/>
      <c r="H89" s="2"/>
      <c r="I89" s="2"/>
      <c r="J89" s="2"/>
      <c r="K89" s="23"/>
      <c r="L89" s="23"/>
      <c r="M89" s="2"/>
      <c r="N89" s="2"/>
      <c r="O89" s="2"/>
      <c r="P89" s="23"/>
      <c r="Q89" s="23"/>
    </row>
    <row r="90" spans="2:17">
      <c r="B90" s="2"/>
      <c r="C90" s="2"/>
      <c r="D90" s="2"/>
      <c r="E90" s="2"/>
      <c r="F90" s="23"/>
      <c r="G90" s="23"/>
      <c r="H90" s="2"/>
      <c r="I90" s="2"/>
      <c r="J90" s="2"/>
      <c r="K90" s="23"/>
      <c r="L90" s="23"/>
      <c r="M90" s="2"/>
      <c r="N90" s="2"/>
      <c r="O90" s="2"/>
      <c r="P90" s="23"/>
      <c r="Q90" s="23"/>
    </row>
    <row r="91" spans="2:17">
      <c r="B91" s="2">
        <v>6</v>
      </c>
      <c r="C91" s="2" t="s">
        <v>51</v>
      </c>
      <c r="D91" s="2" t="s">
        <v>6</v>
      </c>
      <c r="E91" s="2" t="s">
        <v>11</v>
      </c>
      <c r="F91" s="23">
        <f>Example!I117</f>
        <v>24000</v>
      </c>
      <c r="G91" s="23"/>
      <c r="H91" s="2"/>
      <c r="I91" s="2" t="s">
        <v>6</v>
      </c>
      <c r="J91" s="2" t="s">
        <v>11</v>
      </c>
      <c r="K91" s="23">
        <f>F91</f>
        <v>24000</v>
      </c>
      <c r="L91" s="23"/>
      <c r="M91" s="2"/>
      <c r="N91" s="2"/>
      <c r="O91" s="2"/>
      <c r="P91" s="23"/>
      <c r="Q91" s="23"/>
    </row>
    <row r="92" spans="2:17">
      <c r="B92" s="2"/>
      <c r="C92" s="2"/>
      <c r="D92" s="2" t="s">
        <v>52</v>
      </c>
      <c r="E92" s="2" t="s">
        <v>12</v>
      </c>
      <c r="F92" s="23"/>
      <c r="G92" s="23">
        <f>F91</f>
        <v>24000</v>
      </c>
      <c r="H92" s="2"/>
      <c r="I92" s="2" t="s">
        <v>52</v>
      </c>
      <c r="J92" s="2" t="s">
        <v>12</v>
      </c>
      <c r="K92" s="23"/>
      <c r="L92" s="23">
        <f>K91</f>
        <v>24000</v>
      </c>
      <c r="M92" s="2"/>
      <c r="N92" s="2"/>
      <c r="O92" s="2"/>
      <c r="P92" s="23"/>
      <c r="Q92" s="23"/>
    </row>
    <row r="93" spans="2:17">
      <c r="B93" s="2"/>
      <c r="C93" s="2"/>
      <c r="D93" s="2"/>
      <c r="E93" s="2"/>
      <c r="F93" s="23"/>
      <c r="G93" s="23"/>
      <c r="H93" s="2"/>
      <c r="I93" s="2"/>
      <c r="J93" s="2"/>
      <c r="K93" s="23"/>
      <c r="L93" s="23"/>
      <c r="M93" s="2"/>
      <c r="N93" s="2"/>
      <c r="O93" s="2"/>
      <c r="P93" s="23"/>
      <c r="Q93" s="23"/>
    </row>
    <row r="94" spans="2:17">
      <c r="B94" s="2"/>
      <c r="C94" s="2"/>
      <c r="D94" s="2"/>
      <c r="E94" s="2"/>
      <c r="F94" s="23"/>
      <c r="G94" s="23"/>
      <c r="H94" s="2"/>
      <c r="I94" s="2"/>
      <c r="J94" s="2"/>
      <c r="K94" s="23"/>
      <c r="L94" s="23"/>
      <c r="M94" s="2"/>
      <c r="N94" s="2"/>
      <c r="O94" s="2"/>
      <c r="P94" s="23"/>
      <c r="Q94" s="23"/>
    </row>
    <row r="95" spans="2:17">
      <c r="B95" s="2">
        <v>7</v>
      </c>
      <c r="C95" s="2" t="s">
        <v>35</v>
      </c>
      <c r="D95" s="2" t="s">
        <v>29</v>
      </c>
      <c r="E95" s="2" t="s">
        <v>11</v>
      </c>
      <c r="F95" s="23">
        <f>Example!G120</f>
        <v>8388.8888888888905</v>
      </c>
      <c r="G95" s="23"/>
      <c r="H95" s="2"/>
      <c r="I95" s="2" t="s">
        <v>29</v>
      </c>
      <c r="J95" s="2" t="s">
        <v>11</v>
      </c>
      <c r="K95" s="23">
        <f>F95</f>
        <v>8388.8888888888905</v>
      </c>
      <c r="L95" s="23"/>
      <c r="M95" s="2"/>
      <c r="N95" s="2"/>
      <c r="O95" s="2"/>
      <c r="P95" s="23"/>
      <c r="Q95" s="23"/>
    </row>
    <row r="96" spans="2:17">
      <c r="B96" s="2"/>
      <c r="C96" s="2"/>
      <c r="D96" s="2" t="s">
        <v>5</v>
      </c>
      <c r="E96" s="2" t="s">
        <v>12</v>
      </c>
      <c r="F96" s="23"/>
      <c r="G96" s="23">
        <f>F95</f>
        <v>8388.8888888888905</v>
      </c>
      <c r="H96" s="2"/>
      <c r="I96" s="2" t="s">
        <v>5</v>
      </c>
      <c r="J96" s="2" t="s">
        <v>12</v>
      </c>
      <c r="K96" s="23"/>
      <c r="L96" s="23">
        <f>K95</f>
        <v>8388.8888888888905</v>
      </c>
      <c r="M96" s="2"/>
      <c r="N96" s="2"/>
      <c r="O96" s="2"/>
      <c r="P96" s="23"/>
      <c r="Q96" s="23"/>
    </row>
    <row r="97" spans="2:17">
      <c r="B97" s="2"/>
      <c r="C97" s="2"/>
      <c r="D97" s="2"/>
      <c r="E97" s="2"/>
      <c r="F97" s="23"/>
      <c r="G97" s="23"/>
      <c r="H97" s="2"/>
      <c r="I97" s="2"/>
      <c r="J97" s="2"/>
      <c r="K97" s="23"/>
      <c r="L97" s="23"/>
      <c r="M97" s="2"/>
      <c r="N97" s="2"/>
      <c r="O97" s="2"/>
      <c r="P97" s="23"/>
      <c r="Q97" s="23"/>
    </row>
    <row r="98" spans="2:17">
      <c r="B98" s="2"/>
      <c r="C98" s="2"/>
      <c r="D98" s="2"/>
      <c r="E98" s="2"/>
      <c r="F98" s="23"/>
      <c r="G98" s="23"/>
      <c r="H98" s="2"/>
      <c r="I98" s="2"/>
      <c r="J98" s="2"/>
      <c r="K98" s="23"/>
      <c r="L98" s="23"/>
      <c r="M98" s="2"/>
      <c r="N98" s="2"/>
      <c r="O98" s="2"/>
      <c r="P98" s="23"/>
      <c r="Q98" s="23"/>
    </row>
    <row r="99" spans="2:17">
      <c r="B99" s="2">
        <v>8</v>
      </c>
      <c r="C99" s="2" t="s">
        <v>53</v>
      </c>
      <c r="D99" s="2" t="s">
        <v>6</v>
      </c>
      <c r="E99" s="2" t="s">
        <v>11</v>
      </c>
      <c r="F99" s="23">
        <f>Example!I118</f>
        <v>24000</v>
      </c>
      <c r="G99" s="23"/>
      <c r="H99" s="2"/>
      <c r="I99" s="2" t="s">
        <v>6</v>
      </c>
      <c r="J99" s="2" t="s">
        <v>11</v>
      </c>
      <c r="K99" s="23">
        <f>F99</f>
        <v>24000</v>
      </c>
      <c r="L99" s="23"/>
      <c r="M99" s="2"/>
      <c r="N99" s="2"/>
      <c r="O99" s="2"/>
      <c r="P99" s="23"/>
      <c r="Q99" s="23"/>
    </row>
    <row r="100" spans="2:17">
      <c r="B100" s="2"/>
      <c r="C100" s="2"/>
      <c r="D100" s="2" t="s">
        <v>52</v>
      </c>
      <c r="E100" s="2" t="s">
        <v>12</v>
      </c>
      <c r="F100" s="23"/>
      <c r="G100" s="23">
        <f>F99</f>
        <v>24000</v>
      </c>
      <c r="H100" s="2"/>
      <c r="I100" s="2" t="s">
        <v>52</v>
      </c>
      <c r="J100" s="2" t="s">
        <v>12</v>
      </c>
      <c r="K100" s="23"/>
      <c r="L100" s="23">
        <f>K99</f>
        <v>24000</v>
      </c>
      <c r="M100" s="2"/>
      <c r="N100" s="2"/>
      <c r="O100" s="2"/>
      <c r="P100" s="23"/>
      <c r="Q100" s="23"/>
    </row>
    <row r="101" spans="2:17">
      <c r="B101" s="2"/>
      <c r="C101" s="2"/>
      <c r="D101" s="2"/>
      <c r="E101" s="2"/>
      <c r="F101" s="23"/>
      <c r="G101" s="23"/>
      <c r="H101" s="2"/>
      <c r="I101" s="2"/>
      <c r="J101" s="2"/>
      <c r="K101" s="23"/>
      <c r="L101" s="23"/>
      <c r="M101" s="2"/>
      <c r="N101" s="2"/>
      <c r="O101" s="2"/>
      <c r="P101" s="23"/>
      <c r="Q101" s="23"/>
    </row>
    <row r="102" spans="2:17">
      <c r="B102" s="2"/>
      <c r="C102" s="2"/>
      <c r="D102" s="2"/>
      <c r="E102" s="2"/>
      <c r="F102" s="23"/>
      <c r="G102" s="23"/>
      <c r="H102" s="2"/>
      <c r="I102" s="2"/>
      <c r="J102" s="2"/>
      <c r="K102" s="23"/>
      <c r="L102" s="23"/>
      <c r="M102" s="2"/>
      <c r="N102" s="2"/>
      <c r="O102" s="2"/>
      <c r="P102" s="23"/>
      <c r="Q102" s="23"/>
    </row>
    <row r="103" spans="2:17">
      <c r="B103" s="2">
        <v>9</v>
      </c>
      <c r="C103" s="2" t="s">
        <v>36</v>
      </c>
      <c r="D103" s="2" t="s">
        <v>29</v>
      </c>
      <c r="E103" s="2" t="s">
        <v>11</v>
      </c>
      <c r="F103" s="23">
        <f>Example!H120</f>
        <v>3805.5555555555561</v>
      </c>
      <c r="G103" s="23"/>
      <c r="H103" s="2"/>
      <c r="I103" s="2" t="s">
        <v>29</v>
      </c>
      <c r="J103" s="2" t="s">
        <v>11</v>
      </c>
      <c r="K103" s="23">
        <f>F103</f>
        <v>3805.5555555555561</v>
      </c>
      <c r="L103" s="23"/>
      <c r="M103" s="2"/>
      <c r="N103" s="2"/>
      <c r="O103" s="2"/>
      <c r="P103" s="23"/>
      <c r="Q103" s="23"/>
    </row>
    <row r="104" spans="2:17">
      <c r="B104" s="2"/>
      <c r="C104" s="2"/>
      <c r="D104" s="2" t="s">
        <v>5</v>
      </c>
      <c r="E104" s="2" t="s">
        <v>12</v>
      </c>
      <c r="F104" s="23"/>
      <c r="G104" s="23">
        <f>F103</f>
        <v>3805.5555555555561</v>
      </c>
      <c r="H104" s="2"/>
      <c r="I104" s="2" t="s">
        <v>5</v>
      </c>
      <c r="J104" s="2" t="s">
        <v>12</v>
      </c>
      <c r="K104" s="23"/>
      <c r="L104" s="23">
        <f>K103</f>
        <v>3805.5555555555561</v>
      </c>
      <c r="M104" s="2"/>
      <c r="N104" s="2"/>
      <c r="O104" s="2"/>
      <c r="P104" s="23"/>
      <c r="Q104" s="23"/>
    </row>
    <row r="105" spans="2:17">
      <c r="B105" s="2"/>
      <c r="C105" s="2"/>
      <c r="D105" s="2"/>
      <c r="E105" s="2"/>
      <c r="F105" s="23"/>
      <c r="G105" s="23"/>
      <c r="H105" s="2"/>
      <c r="I105" s="2"/>
      <c r="J105" s="2"/>
      <c r="K105" s="23"/>
      <c r="L105" s="23"/>
      <c r="M105" s="2"/>
      <c r="N105" s="2"/>
      <c r="O105" s="2"/>
      <c r="P105" s="23"/>
      <c r="Q105" s="23"/>
    </row>
    <row r="106" spans="2:17">
      <c r="B106" s="2"/>
      <c r="C106" s="2"/>
      <c r="D106" s="2"/>
      <c r="E106" s="2"/>
      <c r="F106" s="23"/>
      <c r="G106" s="23"/>
      <c r="H106" s="2"/>
      <c r="I106" s="2"/>
      <c r="J106" s="2"/>
      <c r="K106" s="23"/>
      <c r="L106" s="23"/>
      <c r="M106" s="2"/>
      <c r="N106" s="2"/>
      <c r="O106" s="2"/>
      <c r="P106" s="23"/>
      <c r="Q106" s="23"/>
    </row>
    <row r="107" spans="2:17">
      <c r="B107" s="2">
        <v>10</v>
      </c>
      <c r="C107" s="2" t="s">
        <v>54</v>
      </c>
      <c r="D107" s="2" t="s">
        <v>6</v>
      </c>
      <c r="E107" s="2" t="s">
        <v>11</v>
      </c>
      <c r="F107" s="23">
        <f>Example!I119</f>
        <v>23999.999999999996</v>
      </c>
      <c r="G107" s="23"/>
      <c r="H107" s="2"/>
      <c r="I107" s="2" t="s">
        <v>6</v>
      </c>
      <c r="J107" s="2" t="s">
        <v>11</v>
      </c>
      <c r="K107" s="23">
        <f>F107</f>
        <v>23999.999999999996</v>
      </c>
      <c r="L107" s="23"/>
      <c r="M107" s="2"/>
      <c r="N107" s="2"/>
      <c r="O107" s="2"/>
      <c r="P107" s="23"/>
      <c r="Q107" s="23"/>
    </row>
    <row r="108" spans="2:17">
      <c r="B108" s="3"/>
      <c r="C108" s="3"/>
      <c r="D108" s="3" t="s">
        <v>52</v>
      </c>
      <c r="E108" s="3" t="s">
        <v>12</v>
      </c>
      <c r="F108" s="24"/>
      <c r="G108" s="24">
        <f>F107</f>
        <v>23999.999999999996</v>
      </c>
      <c r="H108" s="3"/>
      <c r="I108" s="3" t="s">
        <v>52</v>
      </c>
      <c r="J108" s="3" t="s">
        <v>12</v>
      </c>
      <c r="K108" s="24"/>
      <c r="L108" s="24">
        <f>K107</f>
        <v>23999.999999999996</v>
      </c>
      <c r="M108" s="3"/>
      <c r="N108" s="3"/>
      <c r="O108" s="3"/>
      <c r="P108" s="24"/>
      <c r="Q108" s="24"/>
    </row>
  </sheetData>
  <pageMargins left="0.34" right="0.43" top="0.75" bottom="0.75" header="0.3" footer="0.3"/>
  <pageSetup paperSize="9" scale="55"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Example</vt:lpstr>
      <vt:lpstr>Entries for eg</vt:lpstr>
      <vt:lpstr>'Entries for eg'!Print_Area</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kamalh</dc:creator>
  <cp:lastModifiedBy>s_chauhan</cp:lastModifiedBy>
  <cp:lastPrinted>2011-12-12T06:49:56Z</cp:lastPrinted>
  <dcterms:created xsi:type="dcterms:W3CDTF">2011-08-30T11:30:17Z</dcterms:created>
  <dcterms:modified xsi:type="dcterms:W3CDTF">2011-12-28T09:09:11Z</dcterms:modified>
</cp:coreProperties>
</file>