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2"/>
  </bookViews>
  <sheets>
    <sheet name="Instructions" sheetId="1" r:id="rId1"/>
    <sheet name="Assets Pur. before 01-04-2014" sheetId="2" r:id="rId2"/>
    <sheet name="Assets Pur. after 31.03.2014" sheetId="3" r:id="rId3"/>
  </sheets>
  <calcPr calcId="125725"/>
</workbook>
</file>

<file path=xl/calcChain.xml><?xml version="1.0" encoding="utf-8"?>
<calcChain xmlns="http://schemas.openxmlformats.org/spreadsheetml/2006/main">
  <c r="H25" i="3"/>
  <c r="E25"/>
  <c r="F25" s="1"/>
  <c r="H24"/>
  <c r="C24"/>
  <c r="C28" s="1"/>
  <c r="H21"/>
  <c r="E21"/>
  <c r="G21" s="1"/>
  <c r="I21" s="1"/>
  <c r="J21" s="1"/>
  <c r="H20"/>
  <c r="E20"/>
  <c r="F20" s="1"/>
  <c r="H18"/>
  <c r="F18"/>
  <c r="E18"/>
  <c r="G18" s="1"/>
  <c r="H17"/>
  <c r="E17"/>
  <c r="F17" s="1"/>
  <c r="H16"/>
  <c r="E16"/>
  <c r="G16" s="1"/>
  <c r="H15"/>
  <c r="E15"/>
  <c r="F15" s="1"/>
  <c r="H14"/>
  <c r="F14"/>
  <c r="E14"/>
  <c r="G14" s="1"/>
  <c r="H13"/>
  <c r="G13"/>
  <c r="E13"/>
  <c r="F13" s="1"/>
  <c r="H12"/>
  <c r="E12"/>
  <c r="G12" s="1"/>
  <c r="I12" s="1"/>
  <c r="J12" s="1"/>
  <c r="H11"/>
  <c r="E11"/>
  <c r="F11" s="1"/>
  <c r="H10"/>
  <c r="E10"/>
  <c r="F10" s="1"/>
  <c r="H7"/>
  <c r="E7"/>
  <c r="F7" s="1"/>
  <c r="J4"/>
  <c r="K25" i="2"/>
  <c r="L25" s="1"/>
  <c r="M25" s="1"/>
  <c r="I25"/>
  <c r="J25" s="1"/>
  <c r="E25"/>
  <c r="I24"/>
  <c r="J24" s="1"/>
  <c r="C24"/>
  <c r="K24" s="1"/>
  <c r="K21"/>
  <c r="L21" s="1"/>
  <c r="M21" s="1"/>
  <c r="I21"/>
  <c r="J21" s="1"/>
  <c r="E21"/>
  <c r="K20"/>
  <c r="L20" s="1"/>
  <c r="I20"/>
  <c r="J20" s="1"/>
  <c r="E20"/>
  <c r="K17"/>
  <c r="L17" s="1"/>
  <c r="M17" s="1"/>
  <c r="I17"/>
  <c r="J17" s="1"/>
  <c r="E17"/>
  <c r="K16"/>
  <c r="L16" s="1"/>
  <c r="M16" s="1"/>
  <c r="I16"/>
  <c r="J16" s="1"/>
  <c r="E16"/>
  <c r="K15"/>
  <c r="L15" s="1"/>
  <c r="M15" s="1"/>
  <c r="I15"/>
  <c r="J15" s="1"/>
  <c r="E15"/>
  <c r="K14"/>
  <c r="L14" s="1"/>
  <c r="M14" s="1"/>
  <c r="I14"/>
  <c r="J14" s="1"/>
  <c r="E14"/>
  <c r="K13"/>
  <c r="L13" s="1"/>
  <c r="M13" s="1"/>
  <c r="I13"/>
  <c r="J13" s="1"/>
  <c r="E13"/>
  <c r="K12"/>
  <c r="L12" s="1"/>
  <c r="M12" s="1"/>
  <c r="I12"/>
  <c r="J12" s="1"/>
  <c r="E12"/>
  <c r="K11"/>
  <c r="L11" s="1"/>
  <c r="M11" s="1"/>
  <c r="I11"/>
  <c r="J11" s="1"/>
  <c r="E11"/>
  <c r="K10"/>
  <c r="L10" s="1"/>
  <c r="M10" s="1"/>
  <c r="I10"/>
  <c r="J10" s="1"/>
  <c r="E10"/>
  <c r="K9"/>
  <c r="L9" s="1"/>
  <c r="M9" s="1"/>
  <c r="I9"/>
  <c r="J9" s="1"/>
  <c r="E9"/>
  <c r="K6"/>
  <c r="L6" s="1"/>
  <c r="I6"/>
  <c r="J6" s="1"/>
  <c r="E6"/>
  <c r="D5"/>
  <c r="N3"/>
  <c r="M3"/>
  <c r="E3"/>
  <c r="I13" i="3" l="1"/>
  <c r="J13" s="1"/>
  <c r="I16"/>
  <c r="J16" s="1"/>
  <c r="G17"/>
  <c r="I17" s="1"/>
  <c r="J17" s="1"/>
  <c r="G10"/>
  <c r="I10" s="1"/>
  <c r="J10" s="1"/>
  <c r="G11"/>
  <c r="I11" s="1"/>
  <c r="J11" s="1"/>
  <c r="I14"/>
  <c r="J14" s="1"/>
  <c r="G15"/>
  <c r="I15" s="1"/>
  <c r="J15" s="1"/>
  <c r="I18"/>
  <c r="J18" s="1"/>
  <c r="G20"/>
  <c r="I20" s="1"/>
  <c r="J20" s="1"/>
  <c r="F12"/>
  <c r="F16"/>
  <c r="F21"/>
  <c r="D28" i="2"/>
  <c r="P17"/>
  <c r="P20"/>
  <c r="N20"/>
  <c r="O20" s="1"/>
  <c r="P21"/>
  <c r="E24" i="3"/>
  <c r="G25"/>
  <c r="I25" s="1"/>
  <c r="J25" s="1"/>
  <c r="G7"/>
  <c r="I7" s="1"/>
  <c r="P9" i="2"/>
  <c r="N9"/>
  <c r="O9" s="1"/>
  <c r="P12"/>
  <c r="N12"/>
  <c r="O12" s="1"/>
  <c r="N10"/>
  <c r="O10" s="1"/>
  <c r="P10"/>
  <c r="N13"/>
  <c r="O13" s="1"/>
  <c r="Q13" s="1"/>
  <c r="P13"/>
  <c r="P25"/>
  <c r="N25"/>
  <c r="O25" s="1"/>
  <c r="M6"/>
  <c r="P14"/>
  <c r="N14"/>
  <c r="O14" s="1"/>
  <c r="P16"/>
  <c r="N16"/>
  <c r="O16" s="1"/>
  <c r="N15"/>
  <c r="P15"/>
  <c r="O15"/>
  <c r="N6"/>
  <c r="O6" s="1"/>
  <c r="P6"/>
  <c r="N11"/>
  <c r="O11" s="1"/>
  <c r="P11"/>
  <c r="K28"/>
  <c r="M20"/>
  <c r="E24"/>
  <c r="N24" s="1"/>
  <c r="L24"/>
  <c r="M24" s="1"/>
  <c r="C28"/>
  <c r="N17"/>
  <c r="O17" s="1"/>
  <c r="N21"/>
  <c r="O21" s="1"/>
  <c r="Q3"/>
  <c r="Q20" l="1"/>
  <c r="Q11"/>
  <c r="Q10"/>
  <c r="Q14"/>
  <c r="Q17"/>
  <c r="Q25"/>
  <c r="M28"/>
  <c r="Q12"/>
  <c r="Q21"/>
  <c r="Q15"/>
  <c r="J7" i="3"/>
  <c r="J28" s="1"/>
  <c r="I28"/>
  <c r="F24"/>
  <c r="F28" s="1"/>
  <c r="G24"/>
  <c r="I24" s="1"/>
  <c r="J24" s="1"/>
  <c r="E28"/>
  <c r="Q16" i="2"/>
  <c r="Q9"/>
  <c r="Q6"/>
  <c r="O24"/>
  <c r="O28" s="1"/>
  <c r="L28"/>
  <c r="E28"/>
  <c r="P24"/>
  <c r="P28" s="1"/>
  <c r="Q24" l="1"/>
  <c r="Q28" s="1"/>
</calcChain>
</file>

<file path=xl/sharedStrings.xml><?xml version="1.0" encoding="utf-8"?>
<sst xmlns="http://schemas.openxmlformats.org/spreadsheetml/2006/main" count="89" uniqueCount="58">
  <si>
    <t>INSTRUCTIONS</t>
  </si>
  <si>
    <t>CAREFULLY READ ALL THE INSTRUCTION BEFORE USING THIS SHEET</t>
  </si>
  <si>
    <t>Assets of which life has been expired although depreciation charged till 31.03.2014 was lesser than 95% of Original Cost, difference has to be adjusted with Retained earning. Deferred tax assets has also to be created against above said amount.</t>
  </si>
  <si>
    <t>Alternatively,  instead of adjusting with retained earnings, you can debit in Profit &amp; Loss account (just like depreciation).</t>
  </si>
  <si>
    <t>Short depreciation due to expiry of useful life of assets : Same could be adjusted with retained earning. In case adjusted with retained earning, simultaneously provision for deferred tax has also to be created.  Deferred Tax Assets to be created @ 30.90% or 32.445% or 33.99% (depending upon taxable income/loss of the company by crediting Reserve &amp; Surplus A/c (in short Reserve &amp; Surplus A/c should be debited by "Net" amount of "Amount to be Adjusted and Deferred Tax provision"). In below given case : R&amp;S A/c Dr. 10386/-, Deferred Tax A/c Dr. 4645/- and Fixed Assets A/c Cr. 15031/-. Rate assumed 30.90%. This has to be reviewed yearly and has to be again adjusted as and when assets is sold or discarded or revalued.</t>
  </si>
  <si>
    <t xml:space="preserve">It is highly suggested / recommended that instead of adjusting with retained earning, transfer the same in P/L A/c in the form of depreciation and calculate the deferred tax as usual as earlier. </t>
  </si>
  <si>
    <t>Assets against which depreciation till 31.03.2014 has been claimed more them 95% of Original Cost of Assets :  Excess Depreciation (Already charged) not to be adjusted anywhere (neither from Reserve &amp; Surplus nor from Current Year Depreciation).</t>
  </si>
  <si>
    <t>Salvage Value of Assets covered under Note No. 4 will be WDV as on 01.04.2014. Salvage Value not to be maintained @5% of Original Cost for these assets. Law restrict us to keep the salvage value 5% for higher side and not for lower side.</t>
  </si>
  <si>
    <t>Date of purchase, Original Cost, WDV, accumulated depreciation are dummy figures, just to explain the working. Do not cross verify the figures for actual depreciation till 31.03.2014 considering details as per sheet and do not send query for the same.</t>
  </si>
  <si>
    <t>Be very careful for depreciation in the last year (example : if remaining life year is 2.46 years, in such a case 3rd (third) year for depreciation of that assets, as same has to be calculated as balancing figure of total depreciable amount under whole life "less" depreciation claimed till the year immediately previous year for which deprecation to be calculated.</t>
  </si>
  <si>
    <t>Calculation sheet is also very effective in those cases in which remaining life of assets is less than 1 year.</t>
  </si>
  <si>
    <t>Depreciation calculation sheet is created for Companies using WDV method and not for SLM method.</t>
  </si>
  <si>
    <t>Life as per AS-6 means, life estimated by Management. As per "Application Guide on the Provisions of Schedule II to the Companies Act, 2013" issued by ICAI, if "Estimated life (as per AS-6) " is less than "life prescribed under schedule II", than assets "MUST" be depreciated over "Shorter life as per AS-6" by giving proper discloser in Financial Statements after taking technical advise. However, if life as per AS-6 is higher than life as per Schedule II, the management have following 2 options - Option (1) : Depreciate assets over the life as per schedule II, or, Option (2) : Depreciate assets over life as per AS-6 by giving proper discloser in Financial Statements after taking technical advise.. Example are highlighted in Green Cells.</t>
  </si>
  <si>
    <t>Do not enter any data in coloured cells.</t>
  </si>
  <si>
    <t>Where there "Life used till 31.03.2014" is "exact equal to useful life" (i.e. remaining life is equal to "0 days") sheet will not show correct results. Wait till new version for same.</t>
  </si>
  <si>
    <t>Date of Purchase / Put to use</t>
  </si>
  <si>
    <t>Particular</t>
  </si>
  <si>
    <t>Original Cost (Rs)</t>
  </si>
  <si>
    <t>Dep charged upto 31.03.2014</t>
  </si>
  <si>
    <t>WDV as on 01.04.2014</t>
  </si>
  <si>
    <t>Life as per AS-6</t>
  </si>
  <si>
    <t>Life as per Co. Act, 2013</t>
  </si>
  <si>
    <t>Useful Life Taken</t>
  </si>
  <si>
    <t>Life Used till 31/03/2014</t>
  </si>
  <si>
    <t>Remaining Life</t>
  </si>
  <si>
    <t>Salvaged value</t>
  </si>
  <si>
    <t>Depreciable amount over whole life</t>
  </si>
  <si>
    <t>Excess Dep. (Already charged)</t>
  </si>
  <si>
    <t>Rate of Dep.</t>
  </si>
  <si>
    <t>Dep for the Year 2014-15</t>
  </si>
  <si>
    <t>Adjusted with Retained Earning</t>
  </si>
  <si>
    <t>WDV as on 31st Mar 2015</t>
  </si>
  <si>
    <t>(A) Land</t>
  </si>
  <si>
    <t>-</t>
  </si>
  <si>
    <t>Land</t>
  </si>
  <si>
    <t>(B) Buildings</t>
  </si>
  <si>
    <t>Building</t>
  </si>
  <si>
    <t>(C) Office Equipments</t>
  </si>
  <si>
    <t>Air Conditioner</t>
  </si>
  <si>
    <t>Fire Extinguisher</t>
  </si>
  <si>
    <t>Generator</t>
  </si>
  <si>
    <t>Lift/Escalators</t>
  </si>
  <si>
    <t>Panels</t>
  </si>
  <si>
    <t>Pump/Meters</t>
  </si>
  <si>
    <t>Transformers</t>
  </si>
  <si>
    <t xml:space="preserve">Mobile </t>
  </si>
  <si>
    <t>Computer</t>
  </si>
  <si>
    <t>(D) Furniture and Fixtures</t>
  </si>
  <si>
    <t>Electricals Equipments &amp; Fittings</t>
  </si>
  <si>
    <t>Furniture &amp; Fixtures</t>
  </si>
  <si>
    <t>(E) Vehicles</t>
  </si>
  <si>
    <t>Motor Cycle</t>
  </si>
  <si>
    <t>Car</t>
  </si>
  <si>
    <t>Total Assets</t>
  </si>
  <si>
    <t>FOR ASSETS PURCHASED AFTER 31.03.2014</t>
  </si>
  <si>
    <t>Used during the year</t>
  </si>
  <si>
    <t>Use 2nd Sheet for Assets Purchased upto 31-03-2014</t>
  </si>
  <si>
    <t>Use 3rd Sheet for Assets Purchased after 31-03-2014</t>
  </si>
</sst>
</file>

<file path=xl/styles.xml><?xml version="1.0" encoding="utf-8"?>
<styleSheet xmlns="http://schemas.openxmlformats.org/spreadsheetml/2006/main">
  <numFmts count="5">
    <numFmt numFmtId="43" formatCode="_(* #,##0.00_);_(* \(#,##0.00\);_(* &quot;-&quot;??_);_(@_)"/>
    <numFmt numFmtId="164" formatCode="_(* #,##0.00_);_(* \(#,##0.00\);_(* \-??_);_(@_)"/>
    <numFmt numFmtId="165" formatCode="_(* #,##0_);_(* \(#,##0\);_(* \-_);_(@_)"/>
    <numFmt numFmtId="166" formatCode="d\-mmm\-yyyy;@"/>
    <numFmt numFmtId="167" formatCode="dd/mm/yyyy"/>
  </numFmts>
  <fonts count="13">
    <font>
      <sz val="11"/>
      <color theme="1"/>
      <name val="Calibri"/>
      <family val="2"/>
      <scheme val="minor"/>
    </font>
    <font>
      <sz val="11"/>
      <color theme="1"/>
      <name val="Calibri"/>
      <family val="2"/>
      <scheme val="minor"/>
    </font>
    <font>
      <sz val="12"/>
      <color rgb="FF7030A0"/>
      <name val="Cambria"/>
      <family val="1"/>
      <scheme val="major"/>
    </font>
    <font>
      <b/>
      <sz val="12"/>
      <name val="Times New Roman"/>
      <family val="1"/>
    </font>
    <font>
      <sz val="12"/>
      <name val="Times New Roman"/>
      <family val="1"/>
    </font>
    <font>
      <sz val="13"/>
      <name val="Calibri"/>
      <family val="2"/>
      <scheme val="minor"/>
    </font>
    <font>
      <sz val="12"/>
      <name val="Calibri"/>
      <family val="2"/>
      <scheme val="minor"/>
    </font>
    <font>
      <b/>
      <sz val="12"/>
      <color indexed="8"/>
      <name val="Times New Roman"/>
      <family val="1"/>
    </font>
    <font>
      <sz val="12"/>
      <color indexed="8"/>
      <name val="Times New Roman"/>
      <family val="1"/>
    </font>
    <font>
      <b/>
      <sz val="12"/>
      <name val="Cambria"/>
      <family val="1"/>
      <scheme val="major"/>
    </font>
    <font>
      <b/>
      <sz val="12"/>
      <color indexed="8"/>
      <name val="Cambria"/>
      <family val="1"/>
      <scheme val="major"/>
    </font>
    <font>
      <sz val="12"/>
      <name val="Cambria"/>
      <family val="1"/>
      <scheme val="major"/>
    </font>
    <font>
      <b/>
      <u/>
      <sz val="18"/>
      <color rgb="FF7030A0"/>
      <name val="Cambria"/>
      <family val="1"/>
      <scheme val="major"/>
    </font>
  </fonts>
  <fills count="7">
    <fill>
      <patternFill patternType="none"/>
    </fill>
    <fill>
      <patternFill patternType="gray125"/>
    </fill>
    <fill>
      <patternFill patternType="solid">
        <fgColor theme="4" tint="0.79998168889431442"/>
        <bgColor indexed="64"/>
      </patternFill>
    </fill>
    <fill>
      <patternFill patternType="solid">
        <fgColor theme="3" tint="0.79998168889431442"/>
        <bgColor indexed="13"/>
      </patternFill>
    </fill>
    <fill>
      <patternFill patternType="solid">
        <fgColor theme="3" tint="0.79998168889431442"/>
        <bgColor indexed="64"/>
      </patternFill>
    </fill>
    <fill>
      <patternFill patternType="solid">
        <fgColor theme="3" tint="0.59999389629810485"/>
        <bgColor indexed="64"/>
      </patternFill>
    </fill>
    <fill>
      <patternFill patternType="solid">
        <fgColor rgb="FF92D050"/>
        <bgColor indexed="3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s>
  <cellStyleXfs count="2">
    <xf numFmtId="0" fontId="0" fillId="0" borderId="0"/>
    <xf numFmtId="43" fontId="1" fillId="0" borderId="0" applyFont="0" applyFill="0" applyBorder="0" applyAlignment="0" applyProtection="0"/>
  </cellStyleXfs>
  <cellXfs count="110">
    <xf numFmtId="0" fontId="0" fillId="0" borderId="0" xfId="0"/>
    <xf numFmtId="0" fontId="2" fillId="2" borderId="0" xfId="0" applyFont="1" applyFill="1" applyBorder="1"/>
    <xf numFmtId="165" fontId="2" fillId="2" borderId="0" xfId="0" applyNumberFormat="1" applyFont="1" applyFill="1" applyBorder="1" applyAlignment="1"/>
    <xf numFmtId="165" fontId="2" fillId="2" borderId="0" xfId="0" applyNumberFormat="1" applyFont="1" applyFill="1" applyBorder="1"/>
    <xf numFmtId="0" fontId="2" fillId="2" borderId="0" xfId="1" applyNumberFormat="1" applyFont="1" applyFill="1" applyBorder="1" applyAlignment="1" applyProtection="1">
      <alignment horizontal="left"/>
    </xf>
    <xf numFmtId="164" fontId="3" fillId="2" borderId="0" xfId="1" applyNumberFormat="1" applyFont="1" applyFill="1" applyBorder="1" applyAlignment="1" applyProtection="1">
      <alignment horizontal="right"/>
    </xf>
    <xf numFmtId="0" fontId="4" fillId="2" borderId="0" xfId="0" applyFont="1" applyFill="1" applyBorder="1"/>
    <xf numFmtId="165" fontId="3" fillId="2" borderId="0" xfId="0" applyNumberFormat="1" applyFont="1" applyFill="1" applyBorder="1" applyAlignment="1"/>
    <xf numFmtId="165" fontId="4" fillId="2" borderId="0" xfId="0" applyNumberFormat="1" applyFont="1" applyFill="1" applyBorder="1"/>
    <xf numFmtId="0" fontId="4" fillId="2" borderId="1" xfId="0" applyFont="1" applyFill="1" applyBorder="1" applyAlignment="1">
      <alignment horizontal="center" vertical="center"/>
    </xf>
    <xf numFmtId="164" fontId="4" fillId="2" borderId="0" xfId="1" applyNumberFormat="1" applyFont="1" applyFill="1" applyBorder="1" applyAlignment="1" applyProtection="1"/>
    <xf numFmtId="164" fontId="6" fillId="2" borderId="0" xfId="1" applyNumberFormat="1" applyFont="1" applyFill="1" applyBorder="1" applyAlignment="1" applyProtection="1">
      <alignment horizontal="left"/>
    </xf>
    <xf numFmtId="165" fontId="6" fillId="2" borderId="0" xfId="1" applyNumberFormat="1" applyFont="1" applyFill="1" applyBorder="1" applyAlignment="1" applyProtection="1">
      <alignment horizontal="left"/>
    </xf>
    <xf numFmtId="165" fontId="6" fillId="2" borderId="0" xfId="1" applyNumberFormat="1" applyFont="1" applyFill="1" applyBorder="1" applyAlignment="1" applyProtection="1"/>
    <xf numFmtId="164" fontId="6" fillId="2" borderId="0" xfId="1" applyNumberFormat="1" applyFont="1" applyFill="1" applyBorder="1" applyAlignment="1" applyProtection="1"/>
    <xf numFmtId="165" fontId="6" fillId="2" borderId="0" xfId="0" applyNumberFormat="1" applyFont="1" applyFill="1" applyBorder="1"/>
    <xf numFmtId="0" fontId="6" fillId="2" borderId="0" xfId="0" applyFont="1" applyFill="1" applyBorder="1" applyAlignment="1">
      <alignment horizontal="left"/>
    </xf>
    <xf numFmtId="165" fontId="6" fillId="2" borderId="0" xfId="0" applyNumberFormat="1" applyFont="1" applyFill="1" applyBorder="1" applyAlignment="1">
      <alignment horizontal="left"/>
    </xf>
    <xf numFmtId="0" fontId="6" fillId="2" borderId="0" xfId="0" applyFont="1" applyFill="1" applyBorder="1"/>
    <xf numFmtId="0" fontId="4" fillId="2" borderId="0" xfId="0" applyFont="1" applyFill="1" applyBorder="1" applyAlignment="1">
      <alignment horizontal="left"/>
    </xf>
    <xf numFmtId="165" fontId="4" fillId="2" borderId="0" xfId="0" applyNumberFormat="1" applyFont="1" applyFill="1" applyBorder="1" applyAlignment="1">
      <alignment horizontal="left"/>
    </xf>
    <xf numFmtId="0" fontId="3" fillId="3" borderId="1" xfId="0"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165" fontId="4" fillId="4" borderId="0" xfId="0" applyNumberFormat="1" applyFont="1" applyFill="1" applyBorder="1"/>
    <xf numFmtId="0" fontId="4" fillId="4" borderId="0" xfId="0" applyFont="1" applyFill="1" applyBorder="1"/>
    <xf numFmtId="0" fontId="4" fillId="5" borderId="0" xfId="0" applyFont="1" applyFill="1" applyBorder="1"/>
    <xf numFmtId="165" fontId="3" fillId="4" borderId="1" xfId="0" applyNumberFormat="1" applyFont="1" applyFill="1" applyBorder="1" applyAlignment="1">
      <alignment horizontal="left" vertical="center" wrapText="1"/>
    </xf>
    <xf numFmtId="165" fontId="3" fillId="4"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4" fontId="4" fillId="0" borderId="1" xfId="1" applyNumberFormat="1" applyFont="1" applyFill="1" applyBorder="1" applyAlignment="1" applyProtection="1">
      <alignment horizontal="left"/>
    </xf>
    <xf numFmtId="165" fontId="4" fillId="0" borderId="1" xfId="1" applyNumberFormat="1" applyFont="1" applyFill="1" applyBorder="1" applyAlignment="1" applyProtection="1"/>
    <xf numFmtId="165" fontId="4" fillId="3" borderId="1" xfId="1" applyNumberFormat="1" applyFont="1" applyFill="1" applyBorder="1" applyAlignment="1" applyProtection="1"/>
    <xf numFmtId="2"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0" fontId="4" fillId="3" borderId="1" xfId="1" applyNumberFormat="1" applyFont="1" applyFill="1" applyBorder="1" applyAlignment="1" applyProtection="1"/>
    <xf numFmtId="165" fontId="4" fillId="3" borderId="1" xfId="0" applyNumberFormat="1" applyFont="1" applyFill="1" applyBorder="1"/>
    <xf numFmtId="0" fontId="4" fillId="0" borderId="0" xfId="0" applyFont="1" applyFill="1" applyBorder="1"/>
    <xf numFmtId="165" fontId="4" fillId="0" borderId="1" xfId="1" applyNumberFormat="1" applyFont="1" applyFill="1" applyBorder="1" applyAlignment="1" applyProtection="1">
      <alignment horizontal="left"/>
    </xf>
    <xf numFmtId="165" fontId="4"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left" vertical="center" wrapText="1"/>
    </xf>
    <xf numFmtId="166" fontId="4" fillId="0" borderId="1" xfId="0" applyNumberFormat="1" applyFont="1" applyFill="1" applyBorder="1" applyAlignment="1">
      <alignment horizontal="left"/>
    </xf>
    <xf numFmtId="165" fontId="8" fillId="0" borderId="1" xfId="1" applyNumberFormat="1" applyFont="1" applyFill="1" applyBorder="1" applyAlignment="1" applyProtection="1"/>
    <xf numFmtId="2" fontId="4" fillId="6" borderId="1" xfId="1" applyNumberFormat="1" applyFont="1" applyFill="1" applyBorder="1" applyAlignment="1" applyProtection="1"/>
    <xf numFmtId="164" fontId="4" fillId="6" borderId="1" xfId="1" applyNumberFormat="1" applyFont="1" applyFill="1" applyBorder="1" applyAlignment="1" applyProtection="1"/>
    <xf numFmtId="164" fontId="4" fillId="3" borderId="1" xfId="1" applyNumberFormat="1" applyFont="1" applyFill="1" applyBorder="1" applyAlignment="1" applyProtection="1"/>
    <xf numFmtId="165" fontId="4" fillId="3" borderId="1" xfId="0" applyNumberFormat="1" applyFont="1" applyFill="1" applyBorder="1" applyAlignment="1">
      <alignment horizontal="center"/>
    </xf>
    <xf numFmtId="2" fontId="4" fillId="0" borderId="1" xfId="1" applyNumberFormat="1" applyFont="1" applyFill="1" applyBorder="1" applyAlignment="1" applyProtection="1"/>
    <xf numFmtId="164" fontId="4" fillId="0" borderId="1" xfId="1" applyNumberFormat="1" applyFont="1" applyFill="1" applyBorder="1" applyAlignment="1" applyProtection="1"/>
    <xf numFmtId="165" fontId="8" fillId="0" borderId="1" xfId="0" applyNumberFormat="1" applyFont="1" applyFill="1" applyBorder="1"/>
    <xf numFmtId="165" fontId="4" fillId="0" borderId="1" xfId="0" applyNumberFormat="1" applyFont="1" applyFill="1" applyBorder="1"/>
    <xf numFmtId="166" fontId="4" fillId="0" borderId="1" xfId="1" applyNumberFormat="1" applyFont="1" applyFill="1" applyBorder="1" applyAlignment="1" applyProtection="1">
      <alignment horizontal="left"/>
    </xf>
    <xf numFmtId="164" fontId="4" fillId="0" borderId="1" xfId="1" applyNumberFormat="1" applyFont="1" applyFill="1" applyBorder="1" applyAlignment="1" applyProtection="1">
      <alignment horizontal="left" wrapText="1"/>
    </xf>
    <xf numFmtId="165" fontId="4" fillId="0" borderId="1" xfId="1" applyNumberFormat="1" applyFont="1" applyFill="1" applyBorder="1" applyAlignment="1" applyProtection="1">
      <alignment horizontal="left" wrapText="1"/>
    </xf>
    <xf numFmtId="165" fontId="4" fillId="4" borderId="1" xfId="1" applyNumberFormat="1" applyFont="1" applyFill="1" applyBorder="1" applyAlignment="1" applyProtection="1"/>
    <xf numFmtId="165" fontId="3" fillId="0" borderId="1" xfId="1" applyNumberFormat="1" applyFont="1" applyFill="1" applyBorder="1" applyAlignment="1" applyProtection="1"/>
    <xf numFmtId="165" fontId="3" fillId="4" borderId="1" xfId="1" applyNumberFormat="1" applyFont="1" applyFill="1" applyBorder="1" applyAlignment="1" applyProtection="1"/>
    <xf numFmtId="2" fontId="3" fillId="0" borderId="1" xfId="1" applyNumberFormat="1" applyFont="1" applyFill="1" applyBorder="1" applyAlignment="1" applyProtection="1"/>
    <xf numFmtId="164" fontId="3" fillId="0" borderId="1" xfId="1" applyNumberFormat="1" applyFont="1" applyFill="1" applyBorder="1" applyAlignment="1" applyProtection="1"/>
    <xf numFmtId="164" fontId="3" fillId="3" borderId="1" xfId="1" applyNumberFormat="1" applyFont="1" applyFill="1" applyBorder="1" applyAlignment="1" applyProtection="1"/>
    <xf numFmtId="165" fontId="3" fillId="3" borderId="1" xfId="1" applyNumberFormat="1" applyFont="1" applyFill="1" applyBorder="1" applyAlignment="1" applyProtection="1"/>
    <xf numFmtId="0" fontId="4" fillId="0" borderId="1" xfId="0" applyFont="1" applyFill="1" applyBorder="1"/>
    <xf numFmtId="0" fontId="4" fillId="0" borderId="1" xfId="0" applyFont="1" applyFill="1" applyBorder="1" applyAlignment="1">
      <alignment horizontal="left"/>
    </xf>
    <xf numFmtId="165" fontId="4" fillId="0" borderId="1" xfId="0" applyNumberFormat="1" applyFont="1" applyFill="1" applyBorder="1" applyAlignment="1">
      <alignment horizontal="left"/>
    </xf>
    <xf numFmtId="0" fontId="4" fillId="3" borderId="1" xfId="0" applyFont="1" applyFill="1" applyBorder="1"/>
    <xf numFmtId="0" fontId="4" fillId="0" borderId="1" xfId="1" applyNumberFormat="1" applyFont="1" applyFill="1" applyBorder="1" applyAlignment="1" applyProtection="1">
      <alignment horizontal="center"/>
    </xf>
    <xf numFmtId="164" fontId="3" fillId="0" borderId="1" xfId="1" applyNumberFormat="1" applyFont="1" applyFill="1" applyBorder="1" applyAlignment="1" applyProtection="1">
      <alignment horizontal="left"/>
    </xf>
    <xf numFmtId="166"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5" fontId="4" fillId="0" borderId="0" xfId="1" applyNumberFormat="1" applyFont="1" applyFill="1" applyBorder="1" applyAlignment="1" applyProtection="1"/>
    <xf numFmtId="165" fontId="4" fillId="4" borderId="0" xfId="1" applyNumberFormat="1" applyFont="1" applyFill="1" applyBorder="1" applyAlignment="1" applyProtection="1"/>
    <xf numFmtId="2" fontId="4" fillId="0" borderId="0" xfId="1" applyNumberFormat="1" applyFont="1" applyFill="1" applyBorder="1" applyAlignment="1" applyProtection="1"/>
    <xf numFmtId="164" fontId="4" fillId="4" borderId="0" xfId="1" applyNumberFormat="1" applyFont="1" applyFill="1" applyBorder="1" applyAlignment="1" applyProtection="1"/>
    <xf numFmtId="0" fontId="3" fillId="0" borderId="0" xfId="0" applyFont="1" applyFill="1" applyBorder="1" applyAlignment="1">
      <alignment horizontal="center"/>
    </xf>
    <xf numFmtId="167" fontId="3" fillId="0" borderId="0" xfId="0" applyNumberFormat="1" applyFont="1" applyFill="1" applyBorder="1"/>
    <xf numFmtId="165" fontId="3" fillId="0" borderId="0" xfId="0" applyNumberFormat="1" applyFont="1" applyFill="1" applyBorder="1"/>
    <xf numFmtId="164" fontId="4" fillId="0" borderId="0" xfId="1" applyNumberFormat="1" applyFont="1" applyFill="1" applyBorder="1" applyAlignment="1" applyProtection="1"/>
    <xf numFmtId="165" fontId="3" fillId="0" borderId="0" xfId="1" applyNumberFormat="1" applyFont="1" applyFill="1" applyBorder="1" applyAlignment="1" applyProtection="1">
      <alignment horizontal="right"/>
    </xf>
    <xf numFmtId="165" fontId="3" fillId="4" borderId="0" xfId="0" applyNumberFormat="1" applyFont="1" applyFill="1" applyBorder="1"/>
    <xf numFmtId="2" fontId="3" fillId="0" borderId="0" xfId="0" applyNumberFormat="1" applyFont="1" applyFill="1" applyBorder="1"/>
    <xf numFmtId="164" fontId="3" fillId="0" borderId="0" xfId="0" applyNumberFormat="1" applyFont="1" applyFill="1" applyBorder="1"/>
    <xf numFmtId="164" fontId="3" fillId="4" borderId="0" xfId="0" applyNumberFormat="1" applyFont="1" applyFill="1" applyBorder="1"/>
    <xf numFmtId="164" fontId="4" fillId="0" borderId="0" xfId="1" applyNumberFormat="1" applyFont="1" applyFill="1" applyBorder="1" applyAlignment="1" applyProtection="1">
      <alignment horizontal="left"/>
    </xf>
    <xf numFmtId="165" fontId="4" fillId="0" borderId="0" xfId="1" applyNumberFormat="1" applyFont="1" applyFill="1" applyBorder="1" applyAlignment="1" applyProtection="1">
      <alignment horizontal="left"/>
    </xf>
    <xf numFmtId="165" fontId="4" fillId="0" borderId="0" xfId="0" applyNumberFormat="1" applyFont="1" applyFill="1" applyBorder="1"/>
    <xf numFmtId="0" fontId="4" fillId="0" borderId="0" xfId="0" applyFont="1" applyFill="1" applyBorder="1" applyAlignment="1">
      <alignment horizontal="left"/>
    </xf>
    <xf numFmtId="165" fontId="4" fillId="0" borderId="0" xfId="0" applyNumberFormat="1" applyFont="1" applyFill="1" applyBorder="1" applyAlignment="1">
      <alignment horizontal="left"/>
    </xf>
    <xf numFmtId="2" fontId="4" fillId="0" borderId="0" xfId="0" applyNumberFormat="1" applyFont="1" applyFill="1" applyBorder="1"/>
    <xf numFmtId="0" fontId="9"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1" fontId="9" fillId="3" borderId="1" xfId="0" applyNumberFormat="1" applyFont="1" applyFill="1" applyBorder="1" applyAlignment="1">
      <alignment horizontal="center" vertical="center" wrapText="1"/>
    </xf>
    <xf numFmtId="165" fontId="11" fillId="4" borderId="0" xfId="0" applyNumberFormat="1" applyFont="1" applyFill="1" applyBorder="1"/>
    <xf numFmtId="1" fontId="3" fillId="3" borderId="1" xfId="0" applyNumberFormat="1" applyFont="1" applyFill="1" applyBorder="1" applyAlignment="1">
      <alignment horizontal="center" vertical="center" wrapText="1"/>
    </xf>
    <xf numFmtId="1" fontId="4" fillId="3" borderId="1" xfId="1" applyNumberFormat="1" applyFont="1" applyFill="1" applyBorder="1" applyAlignment="1" applyProtection="1"/>
    <xf numFmtId="1" fontId="4" fillId="3" borderId="1" xfId="0" applyNumberFormat="1" applyFont="1" applyFill="1" applyBorder="1"/>
    <xf numFmtId="1" fontId="4" fillId="0" borderId="0" xfId="1" applyNumberFormat="1" applyFont="1" applyFill="1" applyBorder="1" applyAlignment="1" applyProtection="1"/>
    <xf numFmtId="1" fontId="4" fillId="0" borderId="0" xfId="0" applyNumberFormat="1" applyFont="1" applyFill="1" applyBorder="1"/>
    <xf numFmtId="0" fontId="5" fillId="2" borderId="1" xfId="0" applyFont="1" applyFill="1" applyBorder="1" applyAlignment="1">
      <alignment horizontal="left" vertical="top" wrapText="1"/>
    </xf>
    <xf numFmtId="164" fontId="5" fillId="2" borderId="1" xfId="1" applyNumberFormat="1" applyFont="1" applyFill="1" applyBorder="1" applyAlignment="1" applyProtection="1">
      <alignment horizontal="left" vertical="top" wrapText="1"/>
    </xf>
    <xf numFmtId="164" fontId="5" fillId="2" borderId="3"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center"/>
    </xf>
    <xf numFmtId="0" fontId="5" fillId="2" borderId="2" xfId="0" applyFont="1" applyFill="1" applyBorder="1" applyAlignment="1">
      <alignment horizontal="left" vertical="top" wrapText="1"/>
    </xf>
    <xf numFmtId="0" fontId="3" fillId="4"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horizontal="center"/>
    </xf>
    <xf numFmtId="0" fontId="3" fillId="0" borderId="0" xfId="0" applyFont="1" applyFill="1" applyBorder="1" applyAlignment="1">
      <alignment horizontal="left"/>
    </xf>
  </cellXfs>
  <cellStyles count="2">
    <cellStyle name="Comma" xfId="1" builtinId="3"/>
    <cellStyle name="Normal"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Q21"/>
  <sheetViews>
    <sheetView topLeftCell="A3" zoomScale="70" zoomScaleNormal="70" workbookViewId="0">
      <selection activeCell="A4" sqref="A4:A17"/>
    </sheetView>
  </sheetViews>
  <sheetFormatPr defaultRowHeight="15.75"/>
  <cols>
    <col min="1" max="1" width="7" style="6" customWidth="1"/>
    <col min="2" max="2" width="35.7109375" style="19" customWidth="1"/>
    <col min="3" max="3" width="15.140625" style="20" customWidth="1"/>
    <col min="4" max="4" width="16.7109375" style="8" customWidth="1"/>
    <col min="5" max="5" width="14.140625" style="8" customWidth="1"/>
    <col min="6" max="6" width="11.42578125" style="6" customWidth="1"/>
    <col min="7" max="7" width="13.42578125" style="6" customWidth="1"/>
    <col min="8" max="8" width="11.5703125" style="6" customWidth="1"/>
    <col min="9" max="9" width="15.7109375" style="8" customWidth="1"/>
    <col min="10" max="10" width="14.85546875" style="8" customWidth="1"/>
    <col min="11" max="11" width="13.7109375" style="8" customWidth="1"/>
    <col min="12" max="12" width="10.140625" style="6" customWidth="1"/>
    <col min="13" max="13" width="14.140625" style="8" customWidth="1"/>
    <col min="14" max="14" width="13.5703125" style="8" customWidth="1"/>
    <col min="15" max="15" width="16.140625" style="8" customWidth="1"/>
    <col min="16" max="16" width="9.85546875" style="8" customWidth="1"/>
    <col min="17" max="17" width="11" style="8" customWidth="1"/>
    <col min="18" max="256" width="9.140625" style="6"/>
    <col min="257" max="257" width="7" style="6" customWidth="1"/>
    <col min="258" max="258" width="35.7109375" style="6" customWidth="1"/>
    <col min="259" max="259" width="15.140625" style="6" customWidth="1"/>
    <col min="260" max="260" width="16.7109375" style="6" customWidth="1"/>
    <col min="261" max="261" width="14.140625" style="6" customWidth="1"/>
    <col min="262" max="262" width="11.42578125" style="6" customWidth="1"/>
    <col min="263" max="263" width="13.42578125" style="6" customWidth="1"/>
    <col min="264" max="264" width="11.5703125" style="6" customWidth="1"/>
    <col min="265" max="265" width="15.7109375" style="6" customWidth="1"/>
    <col min="266" max="266" width="14.85546875" style="6" customWidth="1"/>
    <col min="267" max="267" width="13.7109375" style="6" customWidth="1"/>
    <col min="268" max="268" width="10.140625" style="6" customWidth="1"/>
    <col min="269" max="269" width="14.140625" style="6" customWidth="1"/>
    <col min="270" max="270" width="13.5703125" style="6" customWidth="1"/>
    <col min="271" max="271" width="16.140625" style="6" customWidth="1"/>
    <col min="272" max="272" width="9.85546875" style="6" customWidth="1"/>
    <col min="273" max="273" width="11" style="6" customWidth="1"/>
    <col min="274" max="512" width="9.140625" style="6"/>
    <col min="513" max="513" width="7" style="6" customWidth="1"/>
    <col min="514" max="514" width="35.7109375" style="6" customWidth="1"/>
    <col min="515" max="515" width="15.140625" style="6" customWidth="1"/>
    <col min="516" max="516" width="16.7109375" style="6" customWidth="1"/>
    <col min="517" max="517" width="14.140625" style="6" customWidth="1"/>
    <col min="518" max="518" width="11.42578125" style="6" customWidth="1"/>
    <col min="519" max="519" width="13.42578125" style="6" customWidth="1"/>
    <col min="520" max="520" width="11.5703125" style="6" customWidth="1"/>
    <col min="521" max="521" width="15.7109375" style="6" customWidth="1"/>
    <col min="522" max="522" width="14.85546875" style="6" customWidth="1"/>
    <col min="523" max="523" width="13.7109375" style="6" customWidth="1"/>
    <col min="524" max="524" width="10.140625" style="6" customWidth="1"/>
    <col min="525" max="525" width="14.140625" style="6" customWidth="1"/>
    <col min="526" max="526" width="13.5703125" style="6" customWidth="1"/>
    <col min="527" max="527" width="16.140625" style="6" customWidth="1"/>
    <col min="528" max="528" width="9.85546875" style="6" customWidth="1"/>
    <col min="529" max="529" width="11" style="6" customWidth="1"/>
    <col min="530" max="768" width="9.140625" style="6"/>
    <col min="769" max="769" width="7" style="6" customWidth="1"/>
    <col min="770" max="770" width="35.7109375" style="6" customWidth="1"/>
    <col min="771" max="771" width="15.140625" style="6" customWidth="1"/>
    <col min="772" max="772" width="16.7109375" style="6" customWidth="1"/>
    <col min="773" max="773" width="14.140625" style="6" customWidth="1"/>
    <col min="774" max="774" width="11.42578125" style="6" customWidth="1"/>
    <col min="775" max="775" width="13.42578125" style="6" customWidth="1"/>
    <col min="776" max="776" width="11.5703125" style="6" customWidth="1"/>
    <col min="777" max="777" width="15.7109375" style="6" customWidth="1"/>
    <col min="778" max="778" width="14.85546875" style="6" customWidth="1"/>
    <col min="779" max="779" width="13.7109375" style="6" customWidth="1"/>
    <col min="780" max="780" width="10.140625" style="6" customWidth="1"/>
    <col min="781" max="781" width="14.140625" style="6" customWidth="1"/>
    <col min="782" max="782" width="13.5703125" style="6" customWidth="1"/>
    <col min="783" max="783" width="16.140625" style="6" customWidth="1"/>
    <col min="784" max="784" width="9.85546875" style="6" customWidth="1"/>
    <col min="785" max="785" width="11" style="6" customWidth="1"/>
    <col min="786" max="1024" width="9.140625" style="6"/>
    <col min="1025" max="1025" width="7" style="6" customWidth="1"/>
    <col min="1026" max="1026" width="35.7109375" style="6" customWidth="1"/>
    <col min="1027" max="1027" width="15.140625" style="6" customWidth="1"/>
    <col min="1028" max="1028" width="16.7109375" style="6" customWidth="1"/>
    <col min="1029" max="1029" width="14.140625" style="6" customWidth="1"/>
    <col min="1030" max="1030" width="11.42578125" style="6" customWidth="1"/>
    <col min="1031" max="1031" width="13.42578125" style="6" customWidth="1"/>
    <col min="1032" max="1032" width="11.5703125" style="6" customWidth="1"/>
    <col min="1033" max="1033" width="15.7109375" style="6" customWidth="1"/>
    <col min="1034" max="1034" width="14.85546875" style="6" customWidth="1"/>
    <col min="1035" max="1035" width="13.7109375" style="6" customWidth="1"/>
    <col min="1036" max="1036" width="10.140625" style="6" customWidth="1"/>
    <col min="1037" max="1037" width="14.140625" style="6" customWidth="1"/>
    <col min="1038" max="1038" width="13.5703125" style="6" customWidth="1"/>
    <col min="1039" max="1039" width="16.140625" style="6" customWidth="1"/>
    <col min="1040" max="1040" width="9.85546875" style="6" customWidth="1"/>
    <col min="1041" max="1041" width="11" style="6" customWidth="1"/>
    <col min="1042" max="1280" width="9.140625" style="6"/>
    <col min="1281" max="1281" width="7" style="6" customWidth="1"/>
    <col min="1282" max="1282" width="35.7109375" style="6" customWidth="1"/>
    <col min="1283" max="1283" width="15.140625" style="6" customWidth="1"/>
    <col min="1284" max="1284" width="16.7109375" style="6" customWidth="1"/>
    <col min="1285" max="1285" width="14.140625" style="6" customWidth="1"/>
    <col min="1286" max="1286" width="11.42578125" style="6" customWidth="1"/>
    <col min="1287" max="1287" width="13.42578125" style="6" customWidth="1"/>
    <col min="1288" max="1288" width="11.5703125" style="6" customWidth="1"/>
    <col min="1289" max="1289" width="15.7109375" style="6" customWidth="1"/>
    <col min="1290" max="1290" width="14.85546875" style="6" customWidth="1"/>
    <col min="1291" max="1291" width="13.7109375" style="6" customWidth="1"/>
    <col min="1292" max="1292" width="10.140625" style="6" customWidth="1"/>
    <col min="1293" max="1293" width="14.140625" style="6" customWidth="1"/>
    <col min="1294" max="1294" width="13.5703125" style="6" customWidth="1"/>
    <col min="1295" max="1295" width="16.140625" style="6" customWidth="1"/>
    <col min="1296" max="1296" width="9.85546875" style="6" customWidth="1"/>
    <col min="1297" max="1297" width="11" style="6" customWidth="1"/>
    <col min="1298" max="1536" width="9.140625" style="6"/>
    <col min="1537" max="1537" width="7" style="6" customWidth="1"/>
    <col min="1538" max="1538" width="35.7109375" style="6" customWidth="1"/>
    <col min="1539" max="1539" width="15.140625" style="6" customWidth="1"/>
    <col min="1540" max="1540" width="16.7109375" style="6" customWidth="1"/>
    <col min="1541" max="1541" width="14.140625" style="6" customWidth="1"/>
    <col min="1542" max="1542" width="11.42578125" style="6" customWidth="1"/>
    <col min="1543" max="1543" width="13.42578125" style="6" customWidth="1"/>
    <col min="1544" max="1544" width="11.5703125" style="6" customWidth="1"/>
    <col min="1545" max="1545" width="15.7109375" style="6" customWidth="1"/>
    <col min="1546" max="1546" width="14.85546875" style="6" customWidth="1"/>
    <col min="1547" max="1547" width="13.7109375" style="6" customWidth="1"/>
    <col min="1548" max="1548" width="10.140625" style="6" customWidth="1"/>
    <col min="1549" max="1549" width="14.140625" style="6" customWidth="1"/>
    <col min="1550" max="1550" width="13.5703125" style="6" customWidth="1"/>
    <col min="1551" max="1551" width="16.140625" style="6" customWidth="1"/>
    <col min="1552" max="1552" width="9.85546875" style="6" customWidth="1"/>
    <col min="1553" max="1553" width="11" style="6" customWidth="1"/>
    <col min="1554" max="1792" width="9.140625" style="6"/>
    <col min="1793" max="1793" width="7" style="6" customWidth="1"/>
    <col min="1794" max="1794" width="35.7109375" style="6" customWidth="1"/>
    <col min="1795" max="1795" width="15.140625" style="6" customWidth="1"/>
    <col min="1796" max="1796" width="16.7109375" style="6" customWidth="1"/>
    <col min="1797" max="1797" width="14.140625" style="6" customWidth="1"/>
    <col min="1798" max="1798" width="11.42578125" style="6" customWidth="1"/>
    <col min="1799" max="1799" width="13.42578125" style="6" customWidth="1"/>
    <col min="1800" max="1800" width="11.5703125" style="6" customWidth="1"/>
    <col min="1801" max="1801" width="15.7109375" style="6" customWidth="1"/>
    <col min="1802" max="1802" width="14.85546875" style="6" customWidth="1"/>
    <col min="1803" max="1803" width="13.7109375" style="6" customWidth="1"/>
    <col min="1804" max="1804" width="10.140625" style="6" customWidth="1"/>
    <col min="1805" max="1805" width="14.140625" style="6" customWidth="1"/>
    <col min="1806" max="1806" width="13.5703125" style="6" customWidth="1"/>
    <col min="1807" max="1807" width="16.140625" style="6" customWidth="1"/>
    <col min="1808" max="1808" width="9.85546875" style="6" customWidth="1"/>
    <col min="1809" max="1809" width="11" style="6" customWidth="1"/>
    <col min="1810" max="2048" width="9.140625" style="6"/>
    <col min="2049" max="2049" width="7" style="6" customWidth="1"/>
    <col min="2050" max="2050" width="35.7109375" style="6" customWidth="1"/>
    <col min="2051" max="2051" width="15.140625" style="6" customWidth="1"/>
    <col min="2052" max="2052" width="16.7109375" style="6" customWidth="1"/>
    <col min="2053" max="2053" width="14.140625" style="6" customWidth="1"/>
    <col min="2054" max="2054" width="11.42578125" style="6" customWidth="1"/>
    <col min="2055" max="2055" width="13.42578125" style="6" customWidth="1"/>
    <col min="2056" max="2056" width="11.5703125" style="6" customWidth="1"/>
    <col min="2057" max="2057" width="15.7109375" style="6" customWidth="1"/>
    <col min="2058" max="2058" width="14.85546875" style="6" customWidth="1"/>
    <col min="2059" max="2059" width="13.7109375" style="6" customWidth="1"/>
    <col min="2060" max="2060" width="10.140625" style="6" customWidth="1"/>
    <col min="2061" max="2061" width="14.140625" style="6" customWidth="1"/>
    <col min="2062" max="2062" width="13.5703125" style="6" customWidth="1"/>
    <col min="2063" max="2063" width="16.140625" style="6" customWidth="1"/>
    <col min="2064" max="2064" width="9.85546875" style="6" customWidth="1"/>
    <col min="2065" max="2065" width="11" style="6" customWidth="1"/>
    <col min="2066" max="2304" width="9.140625" style="6"/>
    <col min="2305" max="2305" width="7" style="6" customWidth="1"/>
    <col min="2306" max="2306" width="35.7109375" style="6" customWidth="1"/>
    <col min="2307" max="2307" width="15.140625" style="6" customWidth="1"/>
    <col min="2308" max="2308" width="16.7109375" style="6" customWidth="1"/>
    <col min="2309" max="2309" width="14.140625" style="6" customWidth="1"/>
    <col min="2310" max="2310" width="11.42578125" style="6" customWidth="1"/>
    <col min="2311" max="2311" width="13.42578125" style="6" customWidth="1"/>
    <col min="2312" max="2312" width="11.5703125" style="6" customWidth="1"/>
    <col min="2313" max="2313" width="15.7109375" style="6" customWidth="1"/>
    <col min="2314" max="2314" width="14.85546875" style="6" customWidth="1"/>
    <col min="2315" max="2315" width="13.7109375" style="6" customWidth="1"/>
    <col min="2316" max="2316" width="10.140625" style="6" customWidth="1"/>
    <col min="2317" max="2317" width="14.140625" style="6" customWidth="1"/>
    <col min="2318" max="2318" width="13.5703125" style="6" customWidth="1"/>
    <col min="2319" max="2319" width="16.140625" style="6" customWidth="1"/>
    <col min="2320" max="2320" width="9.85546875" style="6" customWidth="1"/>
    <col min="2321" max="2321" width="11" style="6" customWidth="1"/>
    <col min="2322" max="2560" width="9.140625" style="6"/>
    <col min="2561" max="2561" width="7" style="6" customWidth="1"/>
    <col min="2562" max="2562" width="35.7109375" style="6" customWidth="1"/>
    <col min="2563" max="2563" width="15.140625" style="6" customWidth="1"/>
    <col min="2564" max="2564" width="16.7109375" style="6" customWidth="1"/>
    <col min="2565" max="2565" width="14.140625" style="6" customWidth="1"/>
    <col min="2566" max="2566" width="11.42578125" style="6" customWidth="1"/>
    <col min="2567" max="2567" width="13.42578125" style="6" customWidth="1"/>
    <col min="2568" max="2568" width="11.5703125" style="6" customWidth="1"/>
    <col min="2569" max="2569" width="15.7109375" style="6" customWidth="1"/>
    <col min="2570" max="2570" width="14.85546875" style="6" customWidth="1"/>
    <col min="2571" max="2571" width="13.7109375" style="6" customWidth="1"/>
    <col min="2572" max="2572" width="10.140625" style="6" customWidth="1"/>
    <col min="2573" max="2573" width="14.140625" style="6" customWidth="1"/>
    <col min="2574" max="2574" width="13.5703125" style="6" customWidth="1"/>
    <col min="2575" max="2575" width="16.140625" style="6" customWidth="1"/>
    <col min="2576" max="2576" width="9.85546875" style="6" customWidth="1"/>
    <col min="2577" max="2577" width="11" style="6" customWidth="1"/>
    <col min="2578" max="2816" width="9.140625" style="6"/>
    <col min="2817" max="2817" width="7" style="6" customWidth="1"/>
    <col min="2818" max="2818" width="35.7109375" style="6" customWidth="1"/>
    <col min="2819" max="2819" width="15.140625" style="6" customWidth="1"/>
    <col min="2820" max="2820" width="16.7109375" style="6" customWidth="1"/>
    <col min="2821" max="2821" width="14.140625" style="6" customWidth="1"/>
    <col min="2822" max="2822" width="11.42578125" style="6" customWidth="1"/>
    <col min="2823" max="2823" width="13.42578125" style="6" customWidth="1"/>
    <col min="2824" max="2824" width="11.5703125" style="6" customWidth="1"/>
    <col min="2825" max="2825" width="15.7109375" style="6" customWidth="1"/>
    <col min="2826" max="2826" width="14.85546875" style="6" customWidth="1"/>
    <col min="2827" max="2827" width="13.7109375" style="6" customWidth="1"/>
    <col min="2828" max="2828" width="10.140625" style="6" customWidth="1"/>
    <col min="2829" max="2829" width="14.140625" style="6" customWidth="1"/>
    <col min="2830" max="2830" width="13.5703125" style="6" customWidth="1"/>
    <col min="2831" max="2831" width="16.140625" style="6" customWidth="1"/>
    <col min="2832" max="2832" width="9.85546875" style="6" customWidth="1"/>
    <col min="2833" max="2833" width="11" style="6" customWidth="1"/>
    <col min="2834" max="3072" width="9.140625" style="6"/>
    <col min="3073" max="3073" width="7" style="6" customWidth="1"/>
    <col min="3074" max="3074" width="35.7109375" style="6" customWidth="1"/>
    <col min="3075" max="3075" width="15.140625" style="6" customWidth="1"/>
    <col min="3076" max="3076" width="16.7109375" style="6" customWidth="1"/>
    <col min="3077" max="3077" width="14.140625" style="6" customWidth="1"/>
    <col min="3078" max="3078" width="11.42578125" style="6" customWidth="1"/>
    <col min="3079" max="3079" width="13.42578125" style="6" customWidth="1"/>
    <col min="3080" max="3080" width="11.5703125" style="6" customWidth="1"/>
    <col min="3081" max="3081" width="15.7109375" style="6" customWidth="1"/>
    <col min="3082" max="3082" width="14.85546875" style="6" customWidth="1"/>
    <col min="3083" max="3083" width="13.7109375" style="6" customWidth="1"/>
    <col min="3084" max="3084" width="10.140625" style="6" customWidth="1"/>
    <col min="3085" max="3085" width="14.140625" style="6" customWidth="1"/>
    <col min="3086" max="3086" width="13.5703125" style="6" customWidth="1"/>
    <col min="3087" max="3087" width="16.140625" style="6" customWidth="1"/>
    <col min="3088" max="3088" width="9.85546875" style="6" customWidth="1"/>
    <col min="3089" max="3089" width="11" style="6" customWidth="1"/>
    <col min="3090" max="3328" width="9.140625" style="6"/>
    <col min="3329" max="3329" width="7" style="6" customWidth="1"/>
    <col min="3330" max="3330" width="35.7109375" style="6" customWidth="1"/>
    <col min="3331" max="3331" width="15.140625" style="6" customWidth="1"/>
    <col min="3332" max="3332" width="16.7109375" style="6" customWidth="1"/>
    <col min="3333" max="3333" width="14.140625" style="6" customWidth="1"/>
    <col min="3334" max="3334" width="11.42578125" style="6" customWidth="1"/>
    <col min="3335" max="3335" width="13.42578125" style="6" customWidth="1"/>
    <col min="3336" max="3336" width="11.5703125" style="6" customWidth="1"/>
    <col min="3337" max="3337" width="15.7109375" style="6" customWidth="1"/>
    <col min="3338" max="3338" width="14.85546875" style="6" customWidth="1"/>
    <col min="3339" max="3339" width="13.7109375" style="6" customWidth="1"/>
    <col min="3340" max="3340" width="10.140625" style="6" customWidth="1"/>
    <col min="3341" max="3341" width="14.140625" style="6" customWidth="1"/>
    <col min="3342" max="3342" width="13.5703125" style="6" customWidth="1"/>
    <col min="3343" max="3343" width="16.140625" style="6" customWidth="1"/>
    <col min="3344" max="3344" width="9.85546875" style="6" customWidth="1"/>
    <col min="3345" max="3345" width="11" style="6" customWidth="1"/>
    <col min="3346" max="3584" width="9.140625" style="6"/>
    <col min="3585" max="3585" width="7" style="6" customWidth="1"/>
    <col min="3586" max="3586" width="35.7109375" style="6" customWidth="1"/>
    <col min="3587" max="3587" width="15.140625" style="6" customWidth="1"/>
    <col min="3588" max="3588" width="16.7109375" style="6" customWidth="1"/>
    <col min="3589" max="3589" width="14.140625" style="6" customWidth="1"/>
    <col min="3590" max="3590" width="11.42578125" style="6" customWidth="1"/>
    <col min="3591" max="3591" width="13.42578125" style="6" customWidth="1"/>
    <col min="3592" max="3592" width="11.5703125" style="6" customWidth="1"/>
    <col min="3593" max="3593" width="15.7109375" style="6" customWidth="1"/>
    <col min="3594" max="3594" width="14.85546875" style="6" customWidth="1"/>
    <col min="3595" max="3595" width="13.7109375" style="6" customWidth="1"/>
    <col min="3596" max="3596" width="10.140625" style="6" customWidth="1"/>
    <col min="3597" max="3597" width="14.140625" style="6" customWidth="1"/>
    <col min="3598" max="3598" width="13.5703125" style="6" customWidth="1"/>
    <col min="3599" max="3599" width="16.140625" style="6" customWidth="1"/>
    <col min="3600" max="3600" width="9.85546875" style="6" customWidth="1"/>
    <col min="3601" max="3601" width="11" style="6" customWidth="1"/>
    <col min="3602" max="3840" width="9.140625" style="6"/>
    <col min="3841" max="3841" width="7" style="6" customWidth="1"/>
    <col min="3842" max="3842" width="35.7109375" style="6" customWidth="1"/>
    <col min="3843" max="3843" width="15.140625" style="6" customWidth="1"/>
    <col min="3844" max="3844" width="16.7109375" style="6" customWidth="1"/>
    <col min="3845" max="3845" width="14.140625" style="6" customWidth="1"/>
    <col min="3846" max="3846" width="11.42578125" style="6" customWidth="1"/>
    <col min="3847" max="3847" width="13.42578125" style="6" customWidth="1"/>
    <col min="3848" max="3848" width="11.5703125" style="6" customWidth="1"/>
    <col min="3849" max="3849" width="15.7109375" style="6" customWidth="1"/>
    <col min="3850" max="3850" width="14.85546875" style="6" customWidth="1"/>
    <col min="3851" max="3851" width="13.7109375" style="6" customWidth="1"/>
    <col min="3852" max="3852" width="10.140625" style="6" customWidth="1"/>
    <col min="3853" max="3853" width="14.140625" style="6" customWidth="1"/>
    <col min="3854" max="3854" width="13.5703125" style="6" customWidth="1"/>
    <col min="3855" max="3855" width="16.140625" style="6" customWidth="1"/>
    <col min="3856" max="3856" width="9.85546875" style="6" customWidth="1"/>
    <col min="3857" max="3857" width="11" style="6" customWidth="1"/>
    <col min="3858" max="4096" width="9.140625" style="6"/>
    <col min="4097" max="4097" width="7" style="6" customWidth="1"/>
    <col min="4098" max="4098" width="35.7109375" style="6" customWidth="1"/>
    <col min="4099" max="4099" width="15.140625" style="6" customWidth="1"/>
    <col min="4100" max="4100" width="16.7109375" style="6" customWidth="1"/>
    <col min="4101" max="4101" width="14.140625" style="6" customWidth="1"/>
    <col min="4102" max="4102" width="11.42578125" style="6" customWidth="1"/>
    <col min="4103" max="4103" width="13.42578125" style="6" customWidth="1"/>
    <col min="4104" max="4104" width="11.5703125" style="6" customWidth="1"/>
    <col min="4105" max="4105" width="15.7109375" style="6" customWidth="1"/>
    <col min="4106" max="4106" width="14.85546875" style="6" customWidth="1"/>
    <col min="4107" max="4107" width="13.7109375" style="6" customWidth="1"/>
    <col min="4108" max="4108" width="10.140625" style="6" customWidth="1"/>
    <col min="4109" max="4109" width="14.140625" style="6" customWidth="1"/>
    <col min="4110" max="4110" width="13.5703125" style="6" customWidth="1"/>
    <col min="4111" max="4111" width="16.140625" style="6" customWidth="1"/>
    <col min="4112" max="4112" width="9.85546875" style="6" customWidth="1"/>
    <col min="4113" max="4113" width="11" style="6" customWidth="1"/>
    <col min="4114" max="4352" width="9.140625" style="6"/>
    <col min="4353" max="4353" width="7" style="6" customWidth="1"/>
    <col min="4354" max="4354" width="35.7109375" style="6" customWidth="1"/>
    <col min="4355" max="4355" width="15.140625" style="6" customWidth="1"/>
    <col min="4356" max="4356" width="16.7109375" style="6" customWidth="1"/>
    <col min="4357" max="4357" width="14.140625" style="6" customWidth="1"/>
    <col min="4358" max="4358" width="11.42578125" style="6" customWidth="1"/>
    <col min="4359" max="4359" width="13.42578125" style="6" customWidth="1"/>
    <col min="4360" max="4360" width="11.5703125" style="6" customWidth="1"/>
    <col min="4361" max="4361" width="15.7109375" style="6" customWidth="1"/>
    <col min="4362" max="4362" width="14.85546875" style="6" customWidth="1"/>
    <col min="4363" max="4363" width="13.7109375" style="6" customWidth="1"/>
    <col min="4364" max="4364" width="10.140625" style="6" customWidth="1"/>
    <col min="4365" max="4365" width="14.140625" style="6" customWidth="1"/>
    <col min="4366" max="4366" width="13.5703125" style="6" customWidth="1"/>
    <col min="4367" max="4367" width="16.140625" style="6" customWidth="1"/>
    <col min="4368" max="4368" width="9.85546875" style="6" customWidth="1"/>
    <col min="4369" max="4369" width="11" style="6" customWidth="1"/>
    <col min="4370" max="4608" width="9.140625" style="6"/>
    <col min="4609" max="4609" width="7" style="6" customWidth="1"/>
    <col min="4610" max="4610" width="35.7109375" style="6" customWidth="1"/>
    <col min="4611" max="4611" width="15.140625" style="6" customWidth="1"/>
    <col min="4612" max="4612" width="16.7109375" style="6" customWidth="1"/>
    <col min="4613" max="4613" width="14.140625" style="6" customWidth="1"/>
    <col min="4614" max="4614" width="11.42578125" style="6" customWidth="1"/>
    <col min="4615" max="4615" width="13.42578125" style="6" customWidth="1"/>
    <col min="4616" max="4616" width="11.5703125" style="6" customWidth="1"/>
    <col min="4617" max="4617" width="15.7109375" style="6" customWidth="1"/>
    <col min="4618" max="4618" width="14.85546875" style="6" customWidth="1"/>
    <col min="4619" max="4619" width="13.7109375" style="6" customWidth="1"/>
    <col min="4620" max="4620" width="10.140625" style="6" customWidth="1"/>
    <col min="4621" max="4621" width="14.140625" style="6" customWidth="1"/>
    <col min="4622" max="4622" width="13.5703125" style="6" customWidth="1"/>
    <col min="4623" max="4623" width="16.140625" style="6" customWidth="1"/>
    <col min="4624" max="4624" width="9.85546875" style="6" customWidth="1"/>
    <col min="4625" max="4625" width="11" style="6" customWidth="1"/>
    <col min="4626" max="4864" width="9.140625" style="6"/>
    <col min="4865" max="4865" width="7" style="6" customWidth="1"/>
    <col min="4866" max="4866" width="35.7109375" style="6" customWidth="1"/>
    <col min="4867" max="4867" width="15.140625" style="6" customWidth="1"/>
    <col min="4868" max="4868" width="16.7109375" style="6" customWidth="1"/>
    <col min="4869" max="4869" width="14.140625" style="6" customWidth="1"/>
    <col min="4870" max="4870" width="11.42578125" style="6" customWidth="1"/>
    <col min="4871" max="4871" width="13.42578125" style="6" customWidth="1"/>
    <col min="4872" max="4872" width="11.5703125" style="6" customWidth="1"/>
    <col min="4873" max="4873" width="15.7109375" style="6" customWidth="1"/>
    <col min="4874" max="4874" width="14.85546875" style="6" customWidth="1"/>
    <col min="4875" max="4875" width="13.7109375" style="6" customWidth="1"/>
    <col min="4876" max="4876" width="10.140625" style="6" customWidth="1"/>
    <col min="4877" max="4877" width="14.140625" style="6" customWidth="1"/>
    <col min="4878" max="4878" width="13.5703125" style="6" customWidth="1"/>
    <col min="4879" max="4879" width="16.140625" style="6" customWidth="1"/>
    <col min="4880" max="4880" width="9.85546875" style="6" customWidth="1"/>
    <col min="4881" max="4881" width="11" style="6" customWidth="1"/>
    <col min="4882" max="5120" width="9.140625" style="6"/>
    <col min="5121" max="5121" width="7" style="6" customWidth="1"/>
    <col min="5122" max="5122" width="35.7109375" style="6" customWidth="1"/>
    <col min="5123" max="5123" width="15.140625" style="6" customWidth="1"/>
    <col min="5124" max="5124" width="16.7109375" style="6" customWidth="1"/>
    <col min="5125" max="5125" width="14.140625" style="6" customWidth="1"/>
    <col min="5126" max="5126" width="11.42578125" style="6" customWidth="1"/>
    <col min="5127" max="5127" width="13.42578125" style="6" customWidth="1"/>
    <col min="5128" max="5128" width="11.5703125" style="6" customWidth="1"/>
    <col min="5129" max="5129" width="15.7109375" style="6" customWidth="1"/>
    <col min="5130" max="5130" width="14.85546875" style="6" customWidth="1"/>
    <col min="5131" max="5131" width="13.7109375" style="6" customWidth="1"/>
    <col min="5132" max="5132" width="10.140625" style="6" customWidth="1"/>
    <col min="5133" max="5133" width="14.140625" style="6" customWidth="1"/>
    <col min="5134" max="5134" width="13.5703125" style="6" customWidth="1"/>
    <col min="5135" max="5135" width="16.140625" style="6" customWidth="1"/>
    <col min="5136" max="5136" width="9.85546875" style="6" customWidth="1"/>
    <col min="5137" max="5137" width="11" style="6" customWidth="1"/>
    <col min="5138" max="5376" width="9.140625" style="6"/>
    <col min="5377" max="5377" width="7" style="6" customWidth="1"/>
    <col min="5378" max="5378" width="35.7109375" style="6" customWidth="1"/>
    <col min="5379" max="5379" width="15.140625" style="6" customWidth="1"/>
    <col min="5380" max="5380" width="16.7109375" style="6" customWidth="1"/>
    <col min="5381" max="5381" width="14.140625" style="6" customWidth="1"/>
    <col min="5382" max="5382" width="11.42578125" style="6" customWidth="1"/>
    <col min="5383" max="5383" width="13.42578125" style="6" customWidth="1"/>
    <col min="5384" max="5384" width="11.5703125" style="6" customWidth="1"/>
    <col min="5385" max="5385" width="15.7109375" style="6" customWidth="1"/>
    <col min="5386" max="5386" width="14.85546875" style="6" customWidth="1"/>
    <col min="5387" max="5387" width="13.7109375" style="6" customWidth="1"/>
    <col min="5388" max="5388" width="10.140625" style="6" customWidth="1"/>
    <col min="5389" max="5389" width="14.140625" style="6" customWidth="1"/>
    <col min="5390" max="5390" width="13.5703125" style="6" customWidth="1"/>
    <col min="5391" max="5391" width="16.140625" style="6" customWidth="1"/>
    <col min="5392" max="5392" width="9.85546875" style="6" customWidth="1"/>
    <col min="5393" max="5393" width="11" style="6" customWidth="1"/>
    <col min="5394" max="5632" width="9.140625" style="6"/>
    <col min="5633" max="5633" width="7" style="6" customWidth="1"/>
    <col min="5634" max="5634" width="35.7109375" style="6" customWidth="1"/>
    <col min="5635" max="5635" width="15.140625" style="6" customWidth="1"/>
    <col min="5636" max="5636" width="16.7109375" style="6" customWidth="1"/>
    <col min="5637" max="5637" width="14.140625" style="6" customWidth="1"/>
    <col min="5638" max="5638" width="11.42578125" style="6" customWidth="1"/>
    <col min="5639" max="5639" width="13.42578125" style="6" customWidth="1"/>
    <col min="5640" max="5640" width="11.5703125" style="6" customWidth="1"/>
    <col min="5641" max="5641" width="15.7109375" style="6" customWidth="1"/>
    <col min="5642" max="5642" width="14.85546875" style="6" customWidth="1"/>
    <col min="5643" max="5643" width="13.7109375" style="6" customWidth="1"/>
    <col min="5644" max="5644" width="10.140625" style="6" customWidth="1"/>
    <col min="5645" max="5645" width="14.140625" style="6" customWidth="1"/>
    <col min="5646" max="5646" width="13.5703125" style="6" customWidth="1"/>
    <col min="5647" max="5647" width="16.140625" style="6" customWidth="1"/>
    <col min="5648" max="5648" width="9.85546875" style="6" customWidth="1"/>
    <col min="5649" max="5649" width="11" style="6" customWidth="1"/>
    <col min="5650" max="5888" width="9.140625" style="6"/>
    <col min="5889" max="5889" width="7" style="6" customWidth="1"/>
    <col min="5890" max="5890" width="35.7109375" style="6" customWidth="1"/>
    <col min="5891" max="5891" width="15.140625" style="6" customWidth="1"/>
    <col min="5892" max="5892" width="16.7109375" style="6" customWidth="1"/>
    <col min="5893" max="5893" width="14.140625" style="6" customWidth="1"/>
    <col min="5894" max="5894" width="11.42578125" style="6" customWidth="1"/>
    <col min="5895" max="5895" width="13.42578125" style="6" customWidth="1"/>
    <col min="5896" max="5896" width="11.5703125" style="6" customWidth="1"/>
    <col min="5897" max="5897" width="15.7109375" style="6" customWidth="1"/>
    <col min="5898" max="5898" width="14.85546875" style="6" customWidth="1"/>
    <col min="5899" max="5899" width="13.7109375" style="6" customWidth="1"/>
    <col min="5900" max="5900" width="10.140625" style="6" customWidth="1"/>
    <col min="5901" max="5901" width="14.140625" style="6" customWidth="1"/>
    <col min="5902" max="5902" width="13.5703125" style="6" customWidth="1"/>
    <col min="5903" max="5903" width="16.140625" style="6" customWidth="1"/>
    <col min="5904" max="5904" width="9.85546875" style="6" customWidth="1"/>
    <col min="5905" max="5905" width="11" style="6" customWidth="1"/>
    <col min="5906" max="6144" width="9.140625" style="6"/>
    <col min="6145" max="6145" width="7" style="6" customWidth="1"/>
    <col min="6146" max="6146" width="35.7109375" style="6" customWidth="1"/>
    <col min="6147" max="6147" width="15.140625" style="6" customWidth="1"/>
    <col min="6148" max="6148" width="16.7109375" style="6" customWidth="1"/>
    <col min="6149" max="6149" width="14.140625" style="6" customWidth="1"/>
    <col min="6150" max="6150" width="11.42578125" style="6" customWidth="1"/>
    <col min="6151" max="6151" width="13.42578125" style="6" customWidth="1"/>
    <col min="6152" max="6152" width="11.5703125" style="6" customWidth="1"/>
    <col min="6153" max="6153" width="15.7109375" style="6" customWidth="1"/>
    <col min="6154" max="6154" width="14.85546875" style="6" customWidth="1"/>
    <col min="6155" max="6155" width="13.7109375" style="6" customWidth="1"/>
    <col min="6156" max="6156" width="10.140625" style="6" customWidth="1"/>
    <col min="6157" max="6157" width="14.140625" style="6" customWidth="1"/>
    <col min="6158" max="6158" width="13.5703125" style="6" customWidth="1"/>
    <col min="6159" max="6159" width="16.140625" style="6" customWidth="1"/>
    <col min="6160" max="6160" width="9.85546875" style="6" customWidth="1"/>
    <col min="6161" max="6161" width="11" style="6" customWidth="1"/>
    <col min="6162" max="6400" width="9.140625" style="6"/>
    <col min="6401" max="6401" width="7" style="6" customWidth="1"/>
    <col min="6402" max="6402" width="35.7109375" style="6" customWidth="1"/>
    <col min="6403" max="6403" width="15.140625" style="6" customWidth="1"/>
    <col min="6404" max="6404" width="16.7109375" style="6" customWidth="1"/>
    <col min="6405" max="6405" width="14.140625" style="6" customWidth="1"/>
    <col min="6406" max="6406" width="11.42578125" style="6" customWidth="1"/>
    <col min="6407" max="6407" width="13.42578125" style="6" customWidth="1"/>
    <col min="6408" max="6408" width="11.5703125" style="6" customWidth="1"/>
    <col min="6409" max="6409" width="15.7109375" style="6" customWidth="1"/>
    <col min="6410" max="6410" width="14.85546875" style="6" customWidth="1"/>
    <col min="6411" max="6411" width="13.7109375" style="6" customWidth="1"/>
    <col min="6412" max="6412" width="10.140625" style="6" customWidth="1"/>
    <col min="6413" max="6413" width="14.140625" style="6" customWidth="1"/>
    <col min="6414" max="6414" width="13.5703125" style="6" customWidth="1"/>
    <col min="6415" max="6415" width="16.140625" style="6" customWidth="1"/>
    <col min="6416" max="6416" width="9.85546875" style="6" customWidth="1"/>
    <col min="6417" max="6417" width="11" style="6" customWidth="1"/>
    <col min="6418" max="6656" width="9.140625" style="6"/>
    <col min="6657" max="6657" width="7" style="6" customWidth="1"/>
    <col min="6658" max="6658" width="35.7109375" style="6" customWidth="1"/>
    <col min="6659" max="6659" width="15.140625" style="6" customWidth="1"/>
    <col min="6660" max="6660" width="16.7109375" style="6" customWidth="1"/>
    <col min="6661" max="6661" width="14.140625" style="6" customWidth="1"/>
    <col min="6662" max="6662" width="11.42578125" style="6" customWidth="1"/>
    <col min="6663" max="6663" width="13.42578125" style="6" customWidth="1"/>
    <col min="6664" max="6664" width="11.5703125" style="6" customWidth="1"/>
    <col min="6665" max="6665" width="15.7109375" style="6" customWidth="1"/>
    <col min="6666" max="6666" width="14.85546875" style="6" customWidth="1"/>
    <col min="6667" max="6667" width="13.7109375" style="6" customWidth="1"/>
    <col min="6668" max="6668" width="10.140625" style="6" customWidth="1"/>
    <col min="6669" max="6669" width="14.140625" style="6" customWidth="1"/>
    <col min="6670" max="6670" width="13.5703125" style="6" customWidth="1"/>
    <col min="6671" max="6671" width="16.140625" style="6" customWidth="1"/>
    <col min="6672" max="6672" width="9.85546875" style="6" customWidth="1"/>
    <col min="6673" max="6673" width="11" style="6" customWidth="1"/>
    <col min="6674" max="6912" width="9.140625" style="6"/>
    <col min="6913" max="6913" width="7" style="6" customWidth="1"/>
    <col min="6914" max="6914" width="35.7109375" style="6" customWidth="1"/>
    <col min="6915" max="6915" width="15.140625" style="6" customWidth="1"/>
    <col min="6916" max="6916" width="16.7109375" style="6" customWidth="1"/>
    <col min="6917" max="6917" width="14.140625" style="6" customWidth="1"/>
    <col min="6918" max="6918" width="11.42578125" style="6" customWidth="1"/>
    <col min="6919" max="6919" width="13.42578125" style="6" customWidth="1"/>
    <col min="6920" max="6920" width="11.5703125" style="6" customWidth="1"/>
    <col min="6921" max="6921" width="15.7109375" style="6" customWidth="1"/>
    <col min="6922" max="6922" width="14.85546875" style="6" customWidth="1"/>
    <col min="6923" max="6923" width="13.7109375" style="6" customWidth="1"/>
    <col min="6924" max="6924" width="10.140625" style="6" customWidth="1"/>
    <col min="6925" max="6925" width="14.140625" style="6" customWidth="1"/>
    <col min="6926" max="6926" width="13.5703125" style="6" customWidth="1"/>
    <col min="6927" max="6927" width="16.140625" style="6" customWidth="1"/>
    <col min="6928" max="6928" width="9.85546875" style="6" customWidth="1"/>
    <col min="6929" max="6929" width="11" style="6" customWidth="1"/>
    <col min="6930" max="7168" width="9.140625" style="6"/>
    <col min="7169" max="7169" width="7" style="6" customWidth="1"/>
    <col min="7170" max="7170" width="35.7109375" style="6" customWidth="1"/>
    <col min="7171" max="7171" width="15.140625" style="6" customWidth="1"/>
    <col min="7172" max="7172" width="16.7109375" style="6" customWidth="1"/>
    <col min="7173" max="7173" width="14.140625" style="6" customWidth="1"/>
    <col min="7174" max="7174" width="11.42578125" style="6" customWidth="1"/>
    <col min="7175" max="7175" width="13.42578125" style="6" customWidth="1"/>
    <col min="7176" max="7176" width="11.5703125" style="6" customWidth="1"/>
    <col min="7177" max="7177" width="15.7109375" style="6" customWidth="1"/>
    <col min="7178" max="7178" width="14.85546875" style="6" customWidth="1"/>
    <col min="7179" max="7179" width="13.7109375" style="6" customWidth="1"/>
    <col min="7180" max="7180" width="10.140625" style="6" customWidth="1"/>
    <col min="7181" max="7181" width="14.140625" style="6" customWidth="1"/>
    <col min="7182" max="7182" width="13.5703125" style="6" customWidth="1"/>
    <col min="7183" max="7183" width="16.140625" style="6" customWidth="1"/>
    <col min="7184" max="7184" width="9.85546875" style="6" customWidth="1"/>
    <col min="7185" max="7185" width="11" style="6" customWidth="1"/>
    <col min="7186" max="7424" width="9.140625" style="6"/>
    <col min="7425" max="7425" width="7" style="6" customWidth="1"/>
    <col min="7426" max="7426" width="35.7109375" style="6" customWidth="1"/>
    <col min="7427" max="7427" width="15.140625" style="6" customWidth="1"/>
    <col min="7428" max="7428" width="16.7109375" style="6" customWidth="1"/>
    <col min="7429" max="7429" width="14.140625" style="6" customWidth="1"/>
    <col min="7430" max="7430" width="11.42578125" style="6" customWidth="1"/>
    <col min="7431" max="7431" width="13.42578125" style="6" customWidth="1"/>
    <col min="7432" max="7432" width="11.5703125" style="6" customWidth="1"/>
    <col min="7433" max="7433" width="15.7109375" style="6" customWidth="1"/>
    <col min="7434" max="7434" width="14.85546875" style="6" customWidth="1"/>
    <col min="7435" max="7435" width="13.7109375" style="6" customWidth="1"/>
    <col min="7436" max="7436" width="10.140625" style="6" customWidth="1"/>
    <col min="7437" max="7437" width="14.140625" style="6" customWidth="1"/>
    <col min="7438" max="7438" width="13.5703125" style="6" customWidth="1"/>
    <col min="7439" max="7439" width="16.140625" style="6" customWidth="1"/>
    <col min="7440" max="7440" width="9.85546875" style="6" customWidth="1"/>
    <col min="7441" max="7441" width="11" style="6" customWidth="1"/>
    <col min="7442" max="7680" width="9.140625" style="6"/>
    <col min="7681" max="7681" width="7" style="6" customWidth="1"/>
    <col min="7682" max="7682" width="35.7109375" style="6" customWidth="1"/>
    <col min="7683" max="7683" width="15.140625" style="6" customWidth="1"/>
    <col min="7684" max="7684" width="16.7109375" style="6" customWidth="1"/>
    <col min="7685" max="7685" width="14.140625" style="6" customWidth="1"/>
    <col min="7686" max="7686" width="11.42578125" style="6" customWidth="1"/>
    <col min="7687" max="7687" width="13.42578125" style="6" customWidth="1"/>
    <col min="7688" max="7688" width="11.5703125" style="6" customWidth="1"/>
    <col min="7689" max="7689" width="15.7109375" style="6" customWidth="1"/>
    <col min="7690" max="7690" width="14.85546875" style="6" customWidth="1"/>
    <col min="7691" max="7691" width="13.7109375" style="6" customWidth="1"/>
    <col min="7692" max="7692" width="10.140625" style="6" customWidth="1"/>
    <col min="7693" max="7693" width="14.140625" style="6" customWidth="1"/>
    <col min="7694" max="7694" width="13.5703125" style="6" customWidth="1"/>
    <col min="7695" max="7695" width="16.140625" style="6" customWidth="1"/>
    <col min="7696" max="7696" width="9.85546875" style="6" customWidth="1"/>
    <col min="7697" max="7697" width="11" style="6" customWidth="1"/>
    <col min="7698" max="7936" width="9.140625" style="6"/>
    <col min="7937" max="7937" width="7" style="6" customWidth="1"/>
    <col min="7938" max="7938" width="35.7109375" style="6" customWidth="1"/>
    <col min="7939" max="7939" width="15.140625" style="6" customWidth="1"/>
    <col min="7940" max="7940" width="16.7109375" style="6" customWidth="1"/>
    <col min="7941" max="7941" width="14.140625" style="6" customWidth="1"/>
    <col min="7942" max="7942" width="11.42578125" style="6" customWidth="1"/>
    <col min="7943" max="7943" width="13.42578125" style="6" customWidth="1"/>
    <col min="7944" max="7944" width="11.5703125" style="6" customWidth="1"/>
    <col min="7945" max="7945" width="15.7109375" style="6" customWidth="1"/>
    <col min="7946" max="7946" width="14.85546875" style="6" customWidth="1"/>
    <col min="7947" max="7947" width="13.7109375" style="6" customWidth="1"/>
    <col min="7948" max="7948" width="10.140625" style="6" customWidth="1"/>
    <col min="7949" max="7949" width="14.140625" style="6" customWidth="1"/>
    <col min="7950" max="7950" width="13.5703125" style="6" customWidth="1"/>
    <col min="7951" max="7951" width="16.140625" style="6" customWidth="1"/>
    <col min="7952" max="7952" width="9.85546875" style="6" customWidth="1"/>
    <col min="7953" max="7953" width="11" style="6" customWidth="1"/>
    <col min="7954" max="8192" width="9.140625" style="6"/>
    <col min="8193" max="8193" width="7" style="6" customWidth="1"/>
    <col min="8194" max="8194" width="35.7109375" style="6" customWidth="1"/>
    <col min="8195" max="8195" width="15.140625" style="6" customWidth="1"/>
    <col min="8196" max="8196" width="16.7109375" style="6" customWidth="1"/>
    <col min="8197" max="8197" width="14.140625" style="6" customWidth="1"/>
    <col min="8198" max="8198" width="11.42578125" style="6" customWidth="1"/>
    <col min="8199" max="8199" width="13.42578125" style="6" customWidth="1"/>
    <col min="8200" max="8200" width="11.5703125" style="6" customWidth="1"/>
    <col min="8201" max="8201" width="15.7109375" style="6" customWidth="1"/>
    <col min="8202" max="8202" width="14.85546875" style="6" customWidth="1"/>
    <col min="8203" max="8203" width="13.7109375" style="6" customWidth="1"/>
    <col min="8204" max="8204" width="10.140625" style="6" customWidth="1"/>
    <col min="8205" max="8205" width="14.140625" style="6" customWidth="1"/>
    <col min="8206" max="8206" width="13.5703125" style="6" customWidth="1"/>
    <col min="8207" max="8207" width="16.140625" style="6" customWidth="1"/>
    <col min="8208" max="8208" width="9.85546875" style="6" customWidth="1"/>
    <col min="8209" max="8209" width="11" style="6" customWidth="1"/>
    <col min="8210" max="8448" width="9.140625" style="6"/>
    <col min="8449" max="8449" width="7" style="6" customWidth="1"/>
    <col min="8450" max="8450" width="35.7109375" style="6" customWidth="1"/>
    <col min="8451" max="8451" width="15.140625" style="6" customWidth="1"/>
    <col min="8452" max="8452" width="16.7109375" style="6" customWidth="1"/>
    <col min="8453" max="8453" width="14.140625" style="6" customWidth="1"/>
    <col min="8454" max="8454" width="11.42578125" style="6" customWidth="1"/>
    <col min="8455" max="8455" width="13.42578125" style="6" customWidth="1"/>
    <col min="8456" max="8456" width="11.5703125" style="6" customWidth="1"/>
    <col min="8457" max="8457" width="15.7109375" style="6" customWidth="1"/>
    <col min="8458" max="8458" width="14.85546875" style="6" customWidth="1"/>
    <col min="8459" max="8459" width="13.7109375" style="6" customWidth="1"/>
    <col min="8460" max="8460" width="10.140625" style="6" customWidth="1"/>
    <col min="8461" max="8461" width="14.140625" style="6" customWidth="1"/>
    <col min="8462" max="8462" width="13.5703125" style="6" customWidth="1"/>
    <col min="8463" max="8463" width="16.140625" style="6" customWidth="1"/>
    <col min="8464" max="8464" width="9.85546875" style="6" customWidth="1"/>
    <col min="8465" max="8465" width="11" style="6" customWidth="1"/>
    <col min="8466" max="8704" width="9.140625" style="6"/>
    <col min="8705" max="8705" width="7" style="6" customWidth="1"/>
    <col min="8706" max="8706" width="35.7109375" style="6" customWidth="1"/>
    <col min="8707" max="8707" width="15.140625" style="6" customWidth="1"/>
    <col min="8708" max="8708" width="16.7109375" style="6" customWidth="1"/>
    <col min="8709" max="8709" width="14.140625" style="6" customWidth="1"/>
    <col min="8710" max="8710" width="11.42578125" style="6" customWidth="1"/>
    <col min="8711" max="8711" width="13.42578125" style="6" customWidth="1"/>
    <col min="8712" max="8712" width="11.5703125" style="6" customWidth="1"/>
    <col min="8713" max="8713" width="15.7109375" style="6" customWidth="1"/>
    <col min="8714" max="8714" width="14.85546875" style="6" customWidth="1"/>
    <col min="8715" max="8715" width="13.7109375" style="6" customWidth="1"/>
    <col min="8716" max="8716" width="10.140625" style="6" customWidth="1"/>
    <col min="8717" max="8717" width="14.140625" style="6" customWidth="1"/>
    <col min="8718" max="8718" width="13.5703125" style="6" customWidth="1"/>
    <col min="8719" max="8719" width="16.140625" style="6" customWidth="1"/>
    <col min="8720" max="8720" width="9.85546875" style="6" customWidth="1"/>
    <col min="8721" max="8721" width="11" style="6" customWidth="1"/>
    <col min="8722" max="8960" width="9.140625" style="6"/>
    <col min="8961" max="8961" width="7" style="6" customWidth="1"/>
    <col min="8962" max="8962" width="35.7109375" style="6" customWidth="1"/>
    <col min="8963" max="8963" width="15.140625" style="6" customWidth="1"/>
    <col min="8964" max="8964" width="16.7109375" style="6" customWidth="1"/>
    <col min="8965" max="8965" width="14.140625" style="6" customWidth="1"/>
    <col min="8966" max="8966" width="11.42578125" style="6" customWidth="1"/>
    <col min="8967" max="8967" width="13.42578125" style="6" customWidth="1"/>
    <col min="8968" max="8968" width="11.5703125" style="6" customWidth="1"/>
    <col min="8969" max="8969" width="15.7109375" style="6" customWidth="1"/>
    <col min="8970" max="8970" width="14.85546875" style="6" customWidth="1"/>
    <col min="8971" max="8971" width="13.7109375" style="6" customWidth="1"/>
    <col min="8972" max="8972" width="10.140625" style="6" customWidth="1"/>
    <col min="8973" max="8973" width="14.140625" style="6" customWidth="1"/>
    <col min="8974" max="8974" width="13.5703125" style="6" customWidth="1"/>
    <col min="8975" max="8975" width="16.140625" style="6" customWidth="1"/>
    <col min="8976" max="8976" width="9.85546875" style="6" customWidth="1"/>
    <col min="8977" max="8977" width="11" style="6" customWidth="1"/>
    <col min="8978" max="9216" width="9.140625" style="6"/>
    <col min="9217" max="9217" width="7" style="6" customWidth="1"/>
    <col min="9218" max="9218" width="35.7109375" style="6" customWidth="1"/>
    <col min="9219" max="9219" width="15.140625" style="6" customWidth="1"/>
    <col min="9220" max="9220" width="16.7109375" style="6" customWidth="1"/>
    <col min="9221" max="9221" width="14.140625" style="6" customWidth="1"/>
    <col min="9222" max="9222" width="11.42578125" style="6" customWidth="1"/>
    <col min="9223" max="9223" width="13.42578125" style="6" customWidth="1"/>
    <col min="9224" max="9224" width="11.5703125" style="6" customWidth="1"/>
    <col min="9225" max="9225" width="15.7109375" style="6" customWidth="1"/>
    <col min="9226" max="9226" width="14.85546875" style="6" customWidth="1"/>
    <col min="9227" max="9227" width="13.7109375" style="6" customWidth="1"/>
    <col min="9228" max="9228" width="10.140625" style="6" customWidth="1"/>
    <col min="9229" max="9229" width="14.140625" style="6" customWidth="1"/>
    <col min="9230" max="9230" width="13.5703125" style="6" customWidth="1"/>
    <col min="9231" max="9231" width="16.140625" style="6" customWidth="1"/>
    <col min="9232" max="9232" width="9.85546875" style="6" customWidth="1"/>
    <col min="9233" max="9233" width="11" style="6" customWidth="1"/>
    <col min="9234" max="9472" width="9.140625" style="6"/>
    <col min="9473" max="9473" width="7" style="6" customWidth="1"/>
    <col min="9474" max="9474" width="35.7109375" style="6" customWidth="1"/>
    <col min="9475" max="9475" width="15.140625" style="6" customWidth="1"/>
    <col min="9476" max="9476" width="16.7109375" style="6" customWidth="1"/>
    <col min="9477" max="9477" width="14.140625" style="6" customWidth="1"/>
    <col min="9478" max="9478" width="11.42578125" style="6" customWidth="1"/>
    <col min="9479" max="9479" width="13.42578125" style="6" customWidth="1"/>
    <col min="9480" max="9480" width="11.5703125" style="6" customWidth="1"/>
    <col min="9481" max="9481" width="15.7109375" style="6" customWidth="1"/>
    <col min="9482" max="9482" width="14.85546875" style="6" customWidth="1"/>
    <col min="9483" max="9483" width="13.7109375" style="6" customWidth="1"/>
    <col min="9484" max="9484" width="10.140625" style="6" customWidth="1"/>
    <col min="9485" max="9485" width="14.140625" style="6" customWidth="1"/>
    <col min="9486" max="9486" width="13.5703125" style="6" customWidth="1"/>
    <col min="9487" max="9487" width="16.140625" style="6" customWidth="1"/>
    <col min="9488" max="9488" width="9.85546875" style="6" customWidth="1"/>
    <col min="9489" max="9489" width="11" style="6" customWidth="1"/>
    <col min="9490" max="9728" width="9.140625" style="6"/>
    <col min="9729" max="9729" width="7" style="6" customWidth="1"/>
    <col min="9730" max="9730" width="35.7109375" style="6" customWidth="1"/>
    <col min="9731" max="9731" width="15.140625" style="6" customWidth="1"/>
    <col min="9732" max="9732" width="16.7109375" style="6" customWidth="1"/>
    <col min="9733" max="9733" width="14.140625" style="6" customWidth="1"/>
    <col min="9734" max="9734" width="11.42578125" style="6" customWidth="1"/>
    <col min="9735" max="9735" width="13.42578125" style="6" customWidth="1"/>
    <col min="9736" max="9736" width="11.5703125" style="6" customWidth="1"/>
    <col min="9737" max="9737" width="15.7109375" style="6" customWidth="1"/>
    <col min="9738" max="9738" width="14.85546875" style="6" customWidth="1"/>
    <col min="9739" max="9739" width="13.7109375" style="6" customWidth="1"/>
    <col min="9740" max="9740" width="10.140625" style="6" customWidth="1"/>
    <col min="9741" max="9741" width="14.140625" style="6" customWidth="1"/>
    <col min="9742" max="9742" width="13.5703125" style="6" customWidth="1"/>
    <col min="9743" max="9743" width="16.140625" style="6" customWidth="1"/>
    <col min="9744" max="9744" width="9.85546875" style="6" customWidth="1"/>
    <col min="9745" max="9745" width="11" style="6" customWidth="1"/>
    <col min="9746" max="9984" width="9.140625" style="6"/>
    <col min="9985" max="9985" width="7" style="6" customWidth="1"/>
    <col min="9986" max="9986" width="35.7109375" style="6" customWidth="1"/>
    <col min="9987" max="9987" width="15.140625" style="6" customWidth="1"/>
    <col min="9988" max="9988" width="16.7109375" style="6" customWidth="1"/>
    <col min="9989" max="9989" width="14.140625" style="6" customWidth="1"/>
    <col min="9990" max="9990" width="11.42578125" style="6" customWidth="1"/>
    <col min="9991" max="9991" width="13.42578125" style="6" customWidth="1"/>
    <col min="9992" max="9992" width="11.5703125" style="6" customWidth="1"/>
    <col min="9993" max="9993" width="15.7109375" style="6" customWidth="1"/>
    <col min="9994" max="9994" width="14.85546875" style="6" customWidth="1"/>
    <col min="9995" max="9995" width="13.7109375" style="6" customWidth="1"/>
    <col min="9996" max="9996" width="10.140625" style="6" customWidth="1"/>
    <col min="9997" max="9997" width="14.140625" style="6" customWidth="1"/>
    <col min="9998" max="9998" width="13.5703125" style="6" customWidth="1"/>
    <col min="9999" max="9999" width="16.140625" style="6" customWidth="1"/>
    <col min="10000" max="10000" width="9.85546875" style="6" customWidth="1"/>
    <col min="10001" max="10001" width="11" style="6" customWidth="1"/>
    <col min="10002" max="10240" width="9.140625" style="6"/>
    <col min="10241" max="10241" width="7" style="6" customWidth="1"/>
    <col min="10242" max="10242" width="35.7109375" style="6" customWidth="1"/>
    <col min="10243" max="10243" width="15.140625" style="6" customWidth="1"/>
    <col min="10244" max="10244" width="16.7109375" style="6" customWidth="1"/>
    <col min="10245" max="10245" width="14.140625" style="6" customWidth="1"/>
    <col min="10246" max="10246" width="11.42578125" style="6" customWidth="1"/>
    <col min="10247" max="10247" width="13.42578125" style="6" customWidth="1"/>
    <col min="10248" max="10248" width="11.5703125" style="6" customWidth="1"/>
    <col min="10249" max="10249" width="15.7109375" style="6" customWidth="1"/>
    <col min="10250" max="10250" width="14.85546875" style="6" customWidth="1"/>
    <col min="10251" max="10251" width="13.7109375" style="6" customWidth="1"/>
    <col min="10252" max="10252" width="10.140625" style="6" customWidth="1"/>
    <col min="10253" max="10253" width="14.140625" style="6" customWidth="1"/>
    <col min="10254" max="10254" width="13.5703125" style="6" customWidth="1"/>
    <col min="10255" max="10255" width="16.140625" style="6" customWidth="1"/>
    <col min="10256" max="10256" width="9.85546875" style="6" customWidth="1"/>
    <col min="10257" max="10257" width="11" style="6" customWidth="1"/>
    <col min="10258" max="10496" width="9.140625" style="6"/>
    <col min="10497" max="10497" width="7" style="6" customWidth="1"/>
    <col min="10498" max="10498" width="35.7109375" style="6" customWidth="1"/>
    <col min="10499" max="10499" width="15.140625" style="6" customWidth="1"/>
    <col min="10500" max="10500" width="16.7109375" style="6" customWidth="1"/>
    <col min="10501" max="10501" width="14.140625" style="6" customWidth="1"/>
    <col min="10502" max="10502" width="11.42578125" style="6" customWidth="1"/>
    <col min="10503" max="10503" width="13.42578125" style="6" customWidth="1"/>
    <col min="10504" max="10504" width="11.5703125" style="6" customWidth="1"/>
    <col min="10505" max="10505" width="15.7109375" style="6" customWidth="1"/>
    <col min="10506" max="10506" width="14.85546875" style="6" customWidth="1"/>
    <col min="10507" max="10507" width="13.7109375" style="6" customWidth="1"/>
    <col min="10508" max="10508" width="10.140625" style="6" customWidth="1"/>
    <col min="10509" max="10509" width="14.140625" style="6" customWidth="1"/>
    <col min="10510" max="10510" width="13.5703125" style="6" customWidth="1"/>
    <col min="10511" max="10511" width="16.140625" style="6" customWidth="1"/>
    <col min="10512" max="10512" width="9.85546875" style="6" customWidth="1"/>
    <col min="10513" max="10513" width="11" style="6" customWidth="1"/>
    <col min="10514" max="10752" width="9.140625" style="6"/>
    <col min="10753" max="10753" width="7" style="6" customWidth="1"/>
    <col min="10754" max="10754" width="35.7109375" style="6" customWidth="1"/>
    <col min="10755" max="10755" width="15.140625" style="6" customWidth="1"/>
    <col min="10756" max="10756" width="16.7109375" style="6" customWidth="1"/>
    <col min="10757" max="10757" width="14.140625" style="6" customWidth="1"/>
    <col min="10758" max="10758" width="11.42578125" style="6" customWidth="1"/>
    <col min="10759" max="10759" width="13.42578125" style="6" customWidth="1"/>
    <col min="10760" max="10760" width="11.5703125" style="6" customWidth="1"/>
    <col min="10761" max="10761" width="15.7109375" style="6" customWidth="1"/>
    <col min="10762" max="10762" width="14.85546875" style="6" customWidth="1"/>
    <col min="10763" max="10763" width="13.7109375" style="6" customWidth="1"/>
    <col min="10764" max="10764" width="10.140625" style="6" customWidth="1"/>
    <col min="10765" max="10765" width="14.140625" style="6" customWidth="1"/>
    <col min="10766" max="10766" width="13.5703125" style="6" customWidth="1"/>
    <col min="10767" max="10767" width="16.140625" style="6" customWidth="1"/>
    <col min="10768" max="10768" width="9.85546875" style="6" customWidth="1"/>
    <col min="10769" max="10769" width="11" style="6" customWidth="1"/>
    <col min="10770" max="11008" width="9.140625" style="6"/>
    <col min="11009" max="11009" width="7" style="6" customWidth="1"/>
    <col min="11010" max="11010" width="35.7109375" style="6" customWidth="1"/>
    <col min="11011" max="11011" width="15.140625" style="6" customWidth="1"/>
    <col min="11012" max="11012" width="16.7109375" style="6" customWidth="1"/>
    <col min="11013" max="11013" width="14.140625" style="6" customWidth="1"/>
    <col min="11014" max="11014" width="11.42578125" style="6" customWidth="1"/>
    <col min="11015" max="11015" width="13.42578125" style="6" customWidth="1"/>
    <col min="11016" max="11016" width="11.5703125" style="6" customWidth="1"/>
    <col min="11017" max="11017" width="15.7109375" style="6" customWidth="1"/>
    <col min="11018" max="11018" width="14.85546875" style="6" customWidth="1"/>
    <col min="11019" max="11019" width="13.7109375" style="6" customWidth="1"/>
    <col min="11020" max="11020" width="10.140625" style="6" customWidth="1"/>
    <col min="11021" max="11021" width="14.140625" style="6" customWidth="1"/>
    <col min="11022" max="11022" width="13.5703125" style="6" customWidth="1"/>
    <col min="11023" max="11023" width="16.140625" style="6" customWidth="1"/>
    <col min="11024" max="11024" width="9.85546875" style="6" customWidth="1"/>
    <col min="11025" max="11025" width="11" style="6" customWidth="1"/>
    <col min="11026" max="11264" width="9.140625" style="6"/>
    <col min="11265" max="11265" width="7" style="6" customWidth="1"/>
    <col min="11266" max="11266" width="35.7109375" style="6" customWidth="1"/>
    <col min="11267" max="11267" width="15.140625" style="6" customWidth="1"/>
    <col min="11268" max="11268" width="16.7109375" style="6" customWidth="1"/>
    <col min="11269" max="11269" width="14.140625" style="6" customWidth="1"/>
    <col min="11270" max="11270" width="11.42578125" style="6" customWidth="1"/>
    <col min="11271" max="11271" width="13.42578125" style="6" customWidth="1"/>
    <col min="11272" max="11272" width="11.5703125" style="6" customWidth="1"/>
    <col min="11273" max="11273" width="15.7109375" style="6" customWidth="1"/>
    <col min="11274" max="11274" width="14.85546875" style="6" customWidth="1"/>
    <col min="11275" max="11275" width="13.7109375" style="6" customWidth="1"/>
    <col min="11276" max="11276" width="10.140625" style="6" customWidth="1"/>
    <col min="11277" max="11277" width="14.140625" style="6" customWidth="1"/>
    <col min="11278" max="11278" width="13.5703125" style="6" customWidth="1"/>
    <col min="11279" max="11279" width="16.140625" style="6" customWidth="1"/>
    <col min="11280" max="11280" width="9.85546875" style="6" customWidth="1"/>
    <col min="11281" max="11281" width="11" style="6" customWidth="1"/>
    <col min="11282" max="11520" width="9.140625" style="6"/>
    <col min="11521" max="11521" width="7" style="6" customWidth="1"/>
    <col min="11522" max="11522" width="35.7109375" style="6" customWidth="1"/>
    <col min="11523" max="11523" width="15.140625" style="6" customWidth="1"/>
    <col min="11524" max="11524" width="16.7109375" style="6" customWidth="1"/>
    <col min="11525" max="11525" width="14.140625" style="6" customWidth="1"/>
    <col min="11526" max="11526" width="11.42578125" style="6" customWidth="1"/>
    <col min="11527" max="11527" width="13.42578125" style="6" customWidth="1"/>
    <col min="11528" max="11528" width="11.5703125" style="6" customWidth="1"/>
    <col min="11529" max="11529" width="15.7109375" style="6" customWidth="1"/>
    <col min="11530" max="11530" width="14.85546875" style="6" customWidth="1"/>
    <col min="11531" max="11531" width="13.7109375" style="6" customWidth="1"/>
    <col min="11532" max="11532" width="10.140625" style="6" customWidth="1"/>
    <col min="11533" max="11533" width="14.140625" style="6" customWidth="1"/>
    <col min="11534" max="11534" width="13.5703125" style="6" customWidth="1"/>
    <col min="11535" max="11535" width="16.140625" style="6" customWidth="1"/>
    <col min="11536" max="11536" width="9.85546875" style="6" customWidth="1"/>
    <col min="11537" max="11537" width="11" style="6" customWidth="1"/>
    <col min="11538" max="11776" width="9.140625" style="6"/>
    <col min="11777" max="11777" width="7" style="6" customWidth="1"/>
    <col min="11778" max="11778" width="35.7109375" style="6" customWidth="1"/>
    <col min="11779" max="11779" width="15.140625" style="6" customWidth="1"/>
    <col min="11780" max="11780" width="16.7109375" style="6" customWidth="1"/>
    <col min="11781" max="11781" width="14.140625" style="6" customWidth="1"/>
    <col min="11782" max="11782" width="11.42578125" style="6" customWidth="1"/>
    <col min="11783" max="11783" width="13.42578125" style="6" customWidth="1"/>
    <col min="11784" max="11784" width="11.5703125" style="6" customWidth="1"/>
    <col min="11785" max="11785" width="15.7109375" style="6" customWidth="1"/>
    <col min="11786" max="11786" width="14.85546875" style="6" customWidth="1"/>
    <col min="11787" max="11787" width="13.7109375" style="6" customWidth="1"/>
    <col min="11788" max="11788" width="10.140625" style="6" customWidth="1"/>
    <col min="11789" max="11789" width="14.140625" style="6" customWidth="1"/>
    <col min="11790" max="11790" width="13.5703125" style="6" customWidth="1"/>
    <col min="11791" max="11791" width="16.140625" style="6" customWidth="1"/>
    <col min="11792" max="11792" width="9.85546875" style="6" customWidth="1"/>
    <col min="11793" max="11793" width="11" style="6" customWidth="1"/>
    <col min="11794" max="12032" width="9.140625" style="6"/>
    <col min="12033" max="12033" width="7" style="6" customWidth="1"/>
    <col min="12034" max="12034" width="35.7109375" style="6" customWidth="1"/>
    <col min="12035" max="12035" width="15.140625" style="6" customWidth="1"/>
    <col min="12036" max="12036" width="16.7109375" style="6" customWidth="1"/>
    <col min="12037" max="12037" width="14.140625" style="6" customWidth="1"/>
    <col min="12038" max="12038" width="11.42578125" style="6" customWidth="1"/>
    <col min="12039" max="12039" width="13.42578125" style="6" customWidth="1"/>
    <col min="12040" max="12040" width="11.5703125" style="6" customWidth="1"/>
    <col min="12041" max="12041" width="15.7109375" style="6" customWidth="1"/>
    <col min="12042" max="12042" width="14.85546875" style="6" customWidth="1"/>
    <col min="12043" max="12043" width="13.7109375" style="6" customWidth="1"/>
    <col min="12044" max="12044" width="10.140625" style="6" customWidth="1"/>
    <col min="12045" max="12045" width="14.140625" style="6" customWidth="1"/>
    <col min="12046" max="12046" width="13.5703125" style="6" customWidth="1"/>
    <col min="12047" max="12047" width="16.140625" style="6" customWidth="1"/>
    <col min="12048" max="12048" width="9.85546875" style="6" customWidth="1"/>
    <col min="12049" max="12049" width="11" style="6" customWidth="1"/>
    <col min="12050" max="12288" width="9.140625" style="6"/>
    <col min="12289" max="12289" width="7" style="6" customWidth="1"/>
    <col min="12290" max="12290" width="35.7109375" style="6" customWidth="1"/>
    <col min="12291" max="12291" width="15.140625" style="6" customWidth="1"/>
    <col min="12292" max="12292" width="16.7109375" style="6" customWidth="1"/>
    <col min="12293" max="12293" width="14.140625" style="6" customWidth="1"/>
    <col min="12294" max="12294" width="11.42578125" style="6" customWidth="1"/>
    <col min="12295" max="12295" width="13.42578125" style="6" customWidth="1"/>
    <col min="12296" max="12296" width="11.5703125" style="6" customWidth="1"/>
    <col min="12297" max="12297" width="15.7109375" style="6" customWidth="1"/>
    <col min="12298" max="12298" width="14.85546875" style="6" customWidth="1"/>
    <col min="12299" max="12299" width="13.7109375" style="6" customWidth="1"/>
    <col min="12300" max="12300" width="10.140625" style="6" customWidth="1"/>
    <col min="12301" max="12301" width="14.140625" style="6" customWidth="1"/>
    <col min="12302" max="12302" width="13.5703125" style="6" customWidth="1"/>
    <col min="12303" max="12303" width="16.140625" style="6" customWidth="1"/>
    <col min="12304" max="12304" width="9.85546875" style="6" customWidth="1"/>
    <col min="12305" max="12305" width="11" style="6" customWidth="1"/>
    <col min="12306" max="12544" width="9.140625" style="6"/>
    <col min="12545" max="12545" width="7" style="6" customWidth="1"/>
    <col min="12546" max="12546" width="35.7109375" style="6" customWidth="1"/>
    <col min="12547" max="12547" width="15.140625" style="6" customWidth="1"/>
    <col min="12548" max="12548" width="16.7109375" style="6" customWidth="1"/>
    <col min="12549" max="12549" width="14.140625" style="6" customWidth="1"/>
    <col min="12550" max="12550" width="11.42578125" style="6" customWidth="1"/>
    <col min="12551" max="12551" width="13.42578125" style="6" customWidth="1"/>
    <col min="12552" max="12552" width="11.5703125" style="6" customWidth="1"/>
    <col min="12553" max="12553" width="15.7109375" style="6" customWidth="1"/>
    <col min="12554" max="12554" width="14.85546875" style="6" customWidth="1"/>
    <col min="12555" max="12555" width="13.7109375" style="6" customWidth="1"/>
    <col min="12556" max="12556" width="10.140625" style="6" customWidth="1"/>
    <col min="12557" max="12557" width="14.140625" style="6" customWidth="1"/>
    <col min="12558" max="12558" width="13.5703125" style="6" customWidth="1"/>
    <col min="12559" max="12559" width="16.140625" style="6" customWidth="1"/>
    <col min="12560" max="12560" width="9.85546875" style="6" customWidth="1"/>
    <col min="12561" max="12561" width="11" style="6" customWidth="1"/>
    <col min="12562" max="12800" width="9.140625" style="6"/>
    <col min="12801" max="12801" width="7" style="6" customWidth="1"/>
    <col min="12802" max="12802" width="35.7109375" style="6" customWidth="1"/>
    <col min="12803" max="12803" width="15.140625" style="6" customWidth="1"/>
    <col min="12804" max="12804" width="16.7109375" style="6" customWidth="1"/>
    <col min="12805" max="12805" width="14.140625" style="6" customWidth="1"/>
    <col min="12806" max="12806" width="11.42578125" style="6" customWidth="1"/>
    <col min="12807" max="12807" width="13.42578125" style="6" customWidth="1"/>
    <col min="12808" max="12808" width="11.5703125" style="6" customWidth="1"/>
    <col min="12809" max="12809" width="15.7109375" style="6" customWidth="1"/>
    <col min="12810" max="12810" width="14.85546875" style="6" customWidth="1"/>
    <col min="12811" max="12811" width="13.7109375" style="6" customWidth="1"/>
    <col min="12812" max="12812" width="10.140625" style="6" customWidth="1"/>
    <col min="12813" max="12813" width="14.140625" style="6" customWidth="1"/>
    <col min="12814" max="12814" width="13.5703125" style="6" customWidth="1"/>
    <col min="12815" max="12815" width="16.140625" style="6" customWidth="1"/>
    <col min="12816" max="12816" width="9.85546875" style="6" customWidth="1"/>
    <col min="12817" max="12817" width="11" style="6" customWidth="1"/>
    <col min="12818" max="13056" width="9.140625" style="6"/>
    <col min="13057" max="13057" width="7" style="6" customWidth="1"/>
    <col min="13058" max="13058" width="35.7109375" style="6" customWidth="1"/>
    <col min="13059" max="13059" width="15.140625" style="6" customWidth="1"/>
    <col min="13060" max="13060" width="16.7109375" style="6" customWidth="1"/>
    <col min="13061" max="13061" width="14.140625" style="6" customWidth="1"/>
    <col min="13062" max="13062" width="11.42578125" style="6" customWidth="1"/>
    <col min="13063" max="13063" width="13.42578125" style="6" customWidth="1"/>
    <col min="13064" max="13064" width="11.5703125" style="6" customWidth="1"/>
    <col min="13065" max="13065" width="15.7109375" style="6" customWidth="1"/>
    <col min="13066" max="13066" width="14.85546875" style="6" customWidth="1"/>
    <col min="13067" max="13067" width="13.7109375" style="6" customWidth="1"/>
    <col min="13068" max="13068" width="10.140625" style="6" customWidth="1"/>
    <col min="13069" max="13069" width="14.140625" style="6" customWidth="1"/>
    <col min="13070" max="13070" width="13.5703125" style="6" customWidth="1"/>
    <col min="13071" max="13071" width="16.140625" style="6" customWidth="1"/>
    <col min="13072" max="13072" width="9.85546875" style="6" customWidth="1"/>
    <col min="13073" max="13073" width="11" style="6" customWidth="1"/>
    <col min="13074" max="13312" width="9.140625" style="6"/>
    <col min="13313" max="13313" width="7" style="6" customWidth="1"/>
    <col min="13314" max="13314" width="35.7109375" style="6" customWidth="1"/>
    <col min="13315" max="13315" width="15.140625" style="6" customWidth="1"/>
    <col min="13316" max="13316" width="16.7109375" style="6" customWidth="1"/>
    <col min="13317" max="13317" width="14.140625" style="6" customWidth="1"/>
    <col min="13318" max="13318" width="11.42578125" style="6" customWidth="1"/>
    <col min="13319" max="13319" width="13.42578125" style="6" customWidth="1"/>
    <col min="13320" max="13320" width="11.5703125" style="6" customWidth="1"/>
    <col min="13321" max="13321" width="15.7109375" style="6" customWidth="1"/>
    <col min="13322" max="13322" width="14.85546875" style="6" customWidth="1"/>
    <col min="13323" max="13323" width="13.7109375" style="6" customWidth="1"/>
    <col min="13324" max="13324" width="10.140625" style="6" customWidth="1"/>
    <col min="13325" max="13325" width="14.140625" style="6" customWidth="1"/>
    <col min="13326" max="13326" width="13.5703125" style="6" customWidth="1"/>
    <col min="13327" max="13327" width="16.140625" style="6" customWidth="1"/>
    <col min="13328" max="13328" width="9.85546875" style="6" customWidth="1"/>
    <col min="13329" max="13329" width="11" style="6" customWidth="1"/>
    <col min="13330" max="13568" width="9.140625" style="6"/>
    <col min="13569" max="13569" width="7" style="6" customWidth="1"/>
    <col min="13570" max="13570" width="35.7109375" style="6" customWidth="1"/>
    <col min="13571" max="13571" width="15.140625" style="6" customWidth="1"/>
    <col min="13572" max="13572" width="16.7109375" style="6" customWidth="1"/>
    <col min="13573" max="13573" width="14.140625" style="6" customWidth="1"/>
    <col min="13574" max="13574" width="11.42578125" style="6" customWidth="1"/>
    <col min="13575" max="13575" width="13.42578125" style="6" customWidth="1"/>
    <col min="13576" max="13576" width="11.5703125" style="6" customWidth="1"/>
    <col min="13577" max="13577" width="15.7109375" style="6" customWidth="1"/>
    <col min="13578" max="13578" width="14.85546875" style="6" customWidth="1"/>
    <col min="13579" max="13579" width="13.7109375" style="6" customWidth="1"/>
    <col min="13580" max="13580" width="10.140625" style="6" customWidth="1"/>
    <col min="13581" max="13581" width="14.140625" style="6" customWidth="1"/>
    <col min="13582" max="13582" width="13.5703125" style="6" customWidth="1"/>
    <col min="13583" max="13583" width="16.140625" style="6" customWidth="1"/>
    <col min="13584" max="13584" width="9.85546875" style="6" customWidth="1"/>
    <col min="13585" max="13585" width="11" style="6" customWidth="1"/>
    <col min="13586" max="13824" width="9.140625" style="6"/>
    <col min="13825" max="13825" width="7" style="6" customWidth="1"/>
    <col min="13826" max="13826" width="35.7109375" style="6" customWidth="1"/>
    <col min="13827" max="13827" width="15.140625" style="6" customWidth="1"/>
    <col min="13828" max="13828" width="16.7109375" style="6" customWidth="1"/>
    <col min="13829" max="13829" width="14.140625" style="6" customWidth="1"/>
    <col min="13830" max="13830" width="11.42578125" style="6" customWidth="1"/>
    <col min="13831" max="13831" width="13.42578125" style="6" customWidth="1"/>
    <col min="13832" max="13832" width="11.5703125" style="6" customWidth="1"/>
    <col min="13833" max="13833" width="15.7109375" style="6" customWidth="1"/>
    <col min="13834" max="13834" width="14.85546875" style="6" customWidth="1"/>
    <col min="13835" max="13835" width="13.7109375" style="6" customWidth="1"/>
    <col min="13836" max="13836" width="10.140625" style="6" customWidth="1"/>
    <col min="13837" max="13837" width="14.140625" style="6" customWidth="1"/>
    <col min="13838" max="13838" width="13.5703125" style="6" customWidth="1"/>
    <col min="13839" max="13839" width="16.140625" style="6" customWidth="1"/>
    <col min="13840" max="13840" width="9.85546875" style="6" customWidth="1"/>
    <col min="13841" max="13841" width="11" style="6" customWidth="1"/>
    <col min="13842" max="14080" width="9.140625" style="6"/>
    <col min="14081" max="14081" width="7" style="6" customWidth="1"/>
    <col min="14082" max="14082" width="35.7109375" style="6" customWidth="1"/>
    <col min="14083" max="14083" width="15.140625" style="6" customWidth="1"/>
    <col min="14084" max="14084" width="16.7109375" style="6" customWidth="1"/>
    <col min="14085" max="14085" width="14.140625" style="6" customWidth="1"/>
    <col min="14086" max="14086" width="11.42578125" style="6" customWidth="1"/>
    <col min="14087" max="14087" width="13.42578125" style="6" customWidth="1"/>
    <col min="14088" max="14088" width="11.5703125" style="6" customWidth="1"/>
    <col min="14089" max="14089" width="15.7109375" style="6" customWidth="1"/>
    <col min="14090" max="14090" width="14.85546875" style="6" customWidth="1"/>
    <col min="14091" max="14091" width="13.7109375" style="6" customWidth="1"/>
    <col min="14092" max="14092" width="10.140625" style="6" customWidth="1"/>
    <col min="14093" max="14093" width="14.140625" style="6" customWidth="1"/>
    <col min="14094" max="14094" width="13.5703125" style="6" customWidth="1"/>
    <col min="14095" max="14095" width="16.140625" style="6" customWidth="1"/>
    <col min="14096" max="14096" width="9.85546875" style="6" customWidth="1"/>
    <col min="14097" max="14097" width="11" style="6" customWidth="1"/>
    <col min="14098" max="14336" width="9.140625" style="6"/>
    <col min="14337" max="14337" width="7" style="6" customWidth="1"/>
    <col min="14338" max="14338" width="35.7109375" style="6" customWidth="1"/>
    <col min="14339" max="14339" width="15.140625" style="6" customWidth="1"/>
    <col min="14340" max="14340" width="16.7109375" style="6" customWidth="1"/>
    <col min="14341" max="14341" width="14.140625" style="6" customWidth="1"/>
    <col min="14342" max="14342" width="11.42578125" style="6" customWidth="1"/>
    <col min="14343" max="14343" width="13.42578125" style="6" customWidth="1"/>
    <col min="14344" max="14344" width="11.5703125" style="6" customWidth="1"/>
    <col min="14345" max="14345" width="15.7109375" style="6" customWidth="1"/>
    <col min="14346" max="14346" width="14.85546875" style="6" customWidth="1"/>
    <col min="14347" max="14347" width="13.7109375" style="6" customWidth="1"/>
    <col min="14348" max="14348" width="10.140625" style="6" customWidth="1"/>
    <col min="14349" max="14349" width="14.140625" style="6" customWidth="1"/>
    <col min="14350" max="14350" width="13.5703125" style="6" customWidth="1"/>
    <col min="14351" max="14351" width="16.140625" style="6" customWidth="1"/>
    <col min="14352" max="14352" width="9.85546875" style="6" customWidth="1"/>
    <col min="14353" max="14353" width="11" style="6" customWidth="1"/>
    <col min="14354" max="14592" width="9.140625" style="6"/>
    <col min="14593" max="14593" width="7" style="6" customWidth="1"/>
    <col min="14594" max="14594" width="35.7109375" style="6" customWidth="1"/>
    <col min="14595" max="14595" width="15.140625" style="6" customWidth="1"/>
    <col min="14596" max="14596" width="16.7109375" style="6" customWidth="1"/>
    <col min="14597" max="14597" width="14.140625" style="6" customWidth="1"/>
    <col min="14598" max="14598" width="11.42578125" style="6" customWidth="1"/>
    <col min="14599" max="14599" width="13.42578125" style="6" customWidth="1"/>
    <col min="14600" max="14600" width="11.5703125" style="6" customWidth="1"/>
    <col min="14601" max="14601" width="15.7109375" style="6" customWidth="1"/>
    <col min="14602" max="14602" width="14.85546875" style="6" customWidth="1"/>
    <col min="14603" max="14603" width="13.7109375" style="6" customWidth="1"/>
    <col min="14604" max="14604" width="10.140625" style="6" customWidth="1"/>
    <col min="14605" max="14605" width="14.140625" style="6" customWidth="1"/>
    <col min="14606" max="14606" width="13.5703125" style="6" customWidth="1"/>
    <col min="14607" max="14607" width="16.140625" style="6" customWidth="1"/>
    <col min="14608" max="14608" width="9.85546875" style="6" customWidth="1"/>
    <col min="14609" max="14609" width="11" style="6" customWidth="1"/>
    <col min="14610" max="14848" width="9.140625" style="6"/>
    <col min="14849" max="14849" width="7" style="6" customWidth="1"/>
    <col min="14850" max="14850" width="35.7109375" style="6" customWidth="1"/>
    <col min="14851" max="14851" width="15.140625" style="6" customWidth="1"/>
    <col min="14852" max="14852" width="16.7109375" style="6" customWidth="1"/>
    <col min="14853" max="14853" width="14.140625" style="6" customWidth="1"/>
    <col min="14854" max="14854" width="11.42578125" style="6" customWidth="1"/>
    <col min="14855" max="14855" width="13.42578125" style="6" customWidth="1"/>
    <col min="14856" max="14856" width="11.5703125" style="6" customWidth="1"/>
    <col min="14857" max="14857" width="15.7109375" style="6" customWidth="1"/>
    <col min="14858" max="14858" width="14.85546875" style="6" customWidth="1"/>
    <col min="14859" max="14859" width="13.7109375" style="6" customWidth="1"/>
    <col min="14860" max="14860" width="10.140625" style="6" customWidth="1"/>
    <col min="14861" max="14861" width="14.140625" style="6" customWidth="1"/>
    <col min="14862" max="14862" width="13.5703125" style="6" customWidth="1"/>
    <col min="14863" max="14863" width="16.140625" style="6" customWidth="1"/>
    <col min="14864" max="14864" width="9.85546875" style="6" customWidth="1"/>
    <col min="14865" max="14865" width="11" style="6" customWidth="1"/>
    <col min="14866" max="15104" width="9.140625" style="6"/>
    <col min="15105" max="15105" width="7" style="6" customWidth="1"/>
    <col min="15106" max="15106" width="35.7109375" style="6" customWidth="1"/>
    <col min="15107" max="15107" width="15.140625" style="6" customWidth="1"/>
    <col min="15108" max="15108" width="16.7109375" style="6" customWidth="1"/>
    <col min="15109" max="15109" width="14.140625" style="6" customWidth="1"/>
    <col min="15110" max="15110" width="11.42578125" style="6" customWidth="1"/>
    <col min="15111" max="15111" width="13.42578125" style="6" customWidth="1"/>
    <col min="15112" max="15112" width="11.5703125" style="6" customWidth="1"/>
    <col min="15113" max="15113" width="15.7109375" style="6" customWidth="1"/>
    <col min="15114" max="15114" width="14.85546875" style="6" customWidth="1"/>
    <col min="15115" max="15115" width="13.7109375" style="6" customWidth="1"/>
    <col min="15116" max="15116" width="10.140625" style="6" customWidth="1"/>
    <col min="15117" max="15117" width="14.140625" style="6" customWidth="1"/>
    <col min="15118" max="15118" width="13.5703125" style="6" customWidth="1"/>
    <col min="15119" max="15119" width="16.140625" style="6" customWidth="1"/>
    <col min="15120" max="15120" width="9.85546875" style="6" customWidth="1"/>
    <col min="15121" max="15121" width="11" style="6" customWidth="1"/>
    <col min="15122" max="15360" width="9.140625" style="6"/>
    <col min="15361" max="15361" width="7" style="6" customWidth="1"/>
    <col min="15362" max="15362" width="35.7109375" style="6" customWidth="1"/>
    <col min="15363" max="15363" width="15.140625" style="6" customWidth="1"/>
    <col min="15364" max="15364" width="16.7109375" style="6" customWidth="1"/>
    <col min="15365" max="15365" width="14.140625" style="6" customWidth="1"/>
    <col min="15366" max="15366" width="11.42578125" style="6" customWidth="1"/>
    <col min="15367" max="15367" width="13.42578125" style="6" customWidth="1"/>
    <col min="15368" max="15368" width="11.5703125" style="6" customWidth="1"/>
    <col min="15369" max="15369" width="15.7109375" style="6" customWidth="1"/>
    <col min="15370" max="15370" width="14.85546875" style="6" customWidth="1"/>
    <col min="15371" max="15371" width="13.7109375" style="6" customWidth="1"/>
    <col min="15372" max="15372" width="10.140625" style="6" customWidth="1"/>
    <col min="15373" max="15373" width="14.140625" style="6" customWidth="1"/>
    <col min="15374" max="15374" width="13.5703125" style="6" customWidth="1"/>
    <col min="15375" max="15375" width="16.140625" style="6" customWidth="1"/>
    <col min="15376" max="15376" width="9.85546875" style="6" customWidth="1"/>
    <col min="15377" max="15377" width="11" style="6" customWidth="1"/>
    <col min="15378" max="15616" width="9.140625" style="6"/>
    <col min="15617" max="15617" width="7" style="6" customWidth="1"/>
    <col min="15618" max="15618" width="35.7109375" style="6" customWidth="1"/>
    <col min="15619" max="15619" width="15.140625" style="6" customWidth="1"/>
    <col min="15620" max="15620" width="16.7109375" style="6" customWidth="1"/>
    <col min="15621" max="15621" width="14.140625" style="6" customWidth="1"/>
    <col min="15622" max="15622" width="11.42578125" style="6" customWidth="1"/>
    <col min="15623" max="15623" width="13.42578125" style="6" customWidth="1"/>
    <col min="15624" max="15624" width="11.5703125" style="6" customWidth="1"/>
    <col min="15625" max="15625" width="15.7109375" style="6" customWidth="1"/>
    <col min="15626" max="15626" width="14.85546875" style="6" customWidth="1"/>
    <col min="15627" max="15627" width="13.7109375" style="6" customWidth="1"/>
    <col min="15628" max="15628" width="10.140625" style="6" customWidth="1"/>
    <col min="15629" max="15629" width="14.140625" style="6" customWidth="1"/>
    <col min="15630" max="15630" width="13.5703125" style="6" customWidth="1"/>
    <col min="15631" max="15631" width="16.140625" style="6" customWidth="1"/>
    <col min="15632" max="15632" width="9.85546875" style="6" customWidth="1"/>
    <col min="15633" max="15633" width="11" style="6" customWidth="1"/>
    <col min="15634" max="15872" width="9.140625" style="6"/>
    <col min="15873" max="15873" width="7" style="6" customWidth="1"/>
    <col min="15874" max="15874" width="35.7109375" style="6" customWidth="1"/>
    <col min="15875" max="15875" width="15.140625" style="6" customWidth="1"/>
    <col min="15876" max="15876" width="16.7109375" style="6" customWidth="1"/>
    <col min="15877" max="15877" width="14.140625" style="6" customWidth="1"/>
    <col min="15878" max="15878" width="11.42578125" style="6" customWidth="1"/>
    <col min="15879" max="15879" width="13.42578125" style="6" customWidth="1"/>
    <col min="15880" max="15880" width="11.5703125" style="6" customWidth="1"/>
    <col min="15881" max="15881" width="15.7109375" style="6" customWidth="1"/>
    <col min="15882" max="15882" width="14.85546875" style="6" customWidth="1"/>
    <col min="15883" max="15883" width="13.7109375" style="6" customWidth="1"/>
    <col min="15884" max="15884" width="10.140625" style="6" customWidth="1"/>
    <col min="15885" max="15885" width="14.140625" style="6" customWidth="1"/>
    <col min="15886" max="15886" width="13.5703125" style="6" customWidth="1"/>
    <col min="15887" max="15887" width="16.140625" style="6" customWidth="1"/>
    <col min="15888" max="15888" width="9.85546875" style="6" customWidth="1"/>
    <col min="15889" max="15889" width="11" style="6" customWidth="1"/>
    <col min="15890" max="16128" width="9.140625" style="6"/>
    <col min="16129" max="16129" width="7" style="6" customWidth="1"/>
    <col min="16130" max="16130" width="35.7109375" style="6" customWidth="1"/>
    <col min="16131" max="16131" width="15.140625" style="6" customWidth="1"/>
    <col min="16132" max="16132" width="16.7109375" style="6" customWidth="1"/>
    <col min="16133" max="16133" width="14.140625" style="6" customWidth="1"/>
    <col min="16134" max="16134" width="11.42578125" style="6" customWidth="1"/>
    <col min="16135" max="16135" width="13.42578125" style="6" customWidth="1"/>
    <col min="16136" max="16136" width="11.5703125" style="6" customWidth="1"/>
    <col min="16137" max="16137" width="15.7109375" style="6" customWidth="1"/>
    <col min="16138" max="16138" width="14.85546875" style="6" customWidth="1"/>
    <col min="16139" max="16139" width="13.7109375" style="6" customWidth="1"/>
    <col min="16140" max="16140" width="10.140625" style="6" customWidth="1"/>
    <col min="16141" max="16141" width="14.140625" style="6" customWidth="1"/>
    <col min="16142" max="16142" width="13.5703125" style="6" customWidth="1"/>
    <col min="16143" max="16143" width="16.140625" style="6" customWidth="1"/>
    <col min="16144" max="16144" width="9.85546875" style="6" customWidth="1"/>
    <col min="16145" max="16145" width="11" style="6" customWidth="1"/>
    <col min="16146" max="16384" width="9.140625" style="6"/>
  </cols>
  <sheetData>
    <row r="2" spans="1:15" s="3" customFormat="1" ht="22.5">
      <c r="A2" s="104" t="s">
        <v>0</v>
      </c>
      <c r="B2" s="104"/>
      <c r="C2" s="104"/>
      <c r="D2" s="104"/>
      <c r="E2" s="104"/>
      <c r="F2" s="104"/>
      <c r="G2" s="104"/>
      <c r="H2" s="104"/>
      <c r="I2" s="104"/>
      <c r="J2" s="104"/>
      <c r="K2" s="1"/>
      <c r="L2" s="1"/>
      <c r="M2" s="1"/>
      <c r="N2" s="2"/>
      <c r="O2" s="2"/>
    </row>
    <row r="3" spans="1:15" s="8" customFormat="1">
      <c r="A3" s="4" t="s">
        <v>1</v>
      </c>
      <c r="B3" s="5"/>
      <c r="C3" s="6"/>
      <c r="D3" s="6"/>
      <c r="E3" s="6"/>
      <c r="F3" s="6"/>
      <c r="G3" s="6"/>
      <c r="H3" s="6"/>
      <c r="I3" s="6"/>
      <c r="J3" s="6"/>
      <c r="K3" s="6"/>
      <c r="L3" s="6"/>
      <c r="M3" s="6"/>
      <c r="N3" s="7"/>
      <c r="O3" s="7"/>
    </row>
    <row r="4" spans="1:15" s="8" customFormat="1" ht="33.75" customHeight="1">
      <c r="A4" s="9">
        <v>1</v>
      </c>
      <c r="B4" s="102" t="s">
        <v>2</v>
      </c>
      <c r="C4" s="102"/>
      <c r="D4" s="102"/>
      <c r="E4" s="102"/>
      <c r="F4" s="102"/>
      <c r="G4" s="102"/>
      <c r="H4" s="102"/>
      <c r="I4" s="102"/>
      <c r="J4" s="102"/>
      <c r="K4" s="102"/>
      <c r="L4" s="102"/>
      <c r="M4" s="102"/>
      <c r="N4" s="102"/>
      <c r="O4" s="102"/>
    </row>
    <row r="5" spans="1:15" s="8" customFormat="1" ht="24" customHeight="1">
      <c r="A5" s="9">
        <v>2</v>
      </c>
      <c r="B5" s="102" t="s">
        <v>3</v>
      </c>
      <c r="C5" s="102"/>
      <c r="D5" s="102"/>
      <c r="E5" s="102"/>
      <c r="F5" s="102"/>
      <c r="G5" s="102"/>
      <c r="H5" s="102"/>
      <c r="I5" s="102"/>
      <c r="J5" s="102"/>
      <c r="K5" s="102"/>
      <c r="L5" s="102"/>
      <c r="M5" s="102"/>
      <c r="N5" s="102"/>
      <c r="O5" s="102"/>
    </row>
    <row r="6" spans="1:15" s="8" customFormat="1" ht="76.5" customHeight="1">
      <c r="A6" s="9">
        <v>3</v>
      </c>
      <c r="B6" s="101" t="s">
        <v>4</v>
      </c>
      <c r="C6" s="101"/>
      <c r="D6" s="101"/>
      <c r="E6" s="101"/>
      <c r="F6" s="101"/>
      <c r="G6" s="101"/>
      <c r="H6" s="101"/>
      <c r="I6" s="101"/>
      <c r="J6" s="101"/>
      <c r="K6" s="101"/>
      <c r="L6" s="101"/>
      <c r="M6" s="101"/>
      <c r="N6" s="101"/>
      <c r="O6" s="101"/>
    </row>
    <row r="7" spans="1:15" s="8" customFormat="1" ht="22.5" customHeight="1">
      <c r="A7" s="9">
        <v>4</v>
      </c>
      <c r="B7" s="105" t="s">
        <v>5</v>
      </c>
      <c r="C7" s="105"/>
      <c r="D7" s="105"/>
      <c r="E7" s="105"/>
      <c r="F7" s="105"/>
      <c r="G7" s="105"/>
      <c r="H7" s="105"/>
      <c r="I7" s="105"/>
      <c r="J7" s="105"/>
      <c r="K7" s="105"/>
      <c r="L7" s="105"/>
      <c r="M7" s="105"/>
      <c r="N7" s="105"/>
      <c r="O7" s="105"/>
    </row>
    <row r="8" spans="1:15" s="8" customFormat="1" ht="36.75" customHeight="1">
      <c r="A8" s="9">
        <v>5</v>
      </c>
      <c r="B8" s="102" t="s">
        <v>6</v>
      </c>
      <c r="C8" s="102"/>
      <c r="D8" s="102"/>
      <c r="E8" s="102"/>
      <c r="F8" s="102"/>
      <c r="G8" s="102"/>
      <c r="H8" s="102"/>
      <c r="I8" s="102"/>
      <c r="J8" s="102"/>
      <c r="K8" s="102"/>
      <c r="L8" s="102"/>
      <c r="M8" s="102"/>
      <c r="N8" s="102"/>
      <c r="O8" s="102"/>
    </row>
    <row r="9" spans="1:15" s="8" customFormat="1" ht="34.5" customHeight="1">
      <c r="A9" s="9">
        <v>6</v>
      </c>
      <c r="B9" s="102" t="s">
        <v>7</v>
      </c>
      <c r="C9" s="102"/>
      <c r="D9" s="102"/>
      <c r="E9" s="102"/>
      <c r="F9" s="102"/>
      <c r="G9" s="102"/>
      <c r="H9" s="102"/>
      <c r="I9" s="102"/>
      <c r="J9" s="102"/>
      <c r="K9" s="102"/>
      <c r="L9" s="102"/>
      <c r="M9" s="102"/>
      <c r="N9" s="102"/>
      <c r="O9" s="102"/>
    </row>
    <row r="10" spans="1:15" s="8" customFormat="1" ht="40.5" customHeight="1">
      <c r="A10" s="9">
        <v>7</v>
      </c>
      <c r="B10" s="103" t="s">
        <v>8</v>
      </c>
      <c r="C10" s="103"/>
      <c r="D10" s="103"/>
      <c r="E10" s="103"/>
      <c r="F10" s="103"/>
      <c r="G10" s="103"/>
      <c r="H10" s="103"/>
      <c r="I10" s="103"/>
      <c r="J10" s="103"/>
      <c r="K10" s="103"/>
      <c r="L10" s="103"/>
      <c r="M10" s="103"/>
      <c r="N10" s="103"/>
      <c r="O10" s="103"/>
    </row>
    <row r="11" spans="1:15" s="8" customFormat="1" ht="39.75" customHeight="1">
      <c r="A11" s="9">
        <v>8</v>
      </c>
      <c r="B11" s="101" t="s">
        <v>9</v>
      </c>
      <c r="C11" s="101"/>
      <c r="D11" s="101"/>
      <c r="E11" s="101"/>
      <c r="F11" s="101"/>
      <c r="G11" s="101"/>
      <c r="H11" s="101"/>
      <c r="I11" s="101"/>
      <c r="J11" s="101"/>
      <c r="K11" s="101"/>
      <c r="L11" s="101"/>
      <c r="M11" s="101"/>
      <c r="N11" s="101"/>
      <c r="O11" s="101"/>
    </row>
    <row r="12" spans="1:15" s="8" customFormat="1" ht="23.25" customHeight="1">
      <c r="A12" s="9">
        <v>9</v>
      </c>
      <c r="B12" s="101" t="s">
        <v>10</v>
      </c>
      <c r="C12" s="101"/>
      <c r="D12" s="101"/>
      <c r="E12" s="101"/>
      <c r="F12" s="101"/>
      <c r="G12" s="101"/>
      <c r="H12" s="101"/>
      <c r="I12" s="101"/>
      <c r="J12" s="101"/>
      <c r="K12" s="101"/>
      <c r="L12" s="101"/>
      <c r="M12" s="101"/>
      <c r="N12" s="101"/>
      <c r="O12" s="101"/>
    </row>
    <row r="13" spans="1:15" s="8" customFormat="1" ht="23.25" customHeight="1">
      <c r="A13" s="9">
        <v>10</v>
      </c>
      <c r="B13" s="101" t="s">
        <v>11</v>
      </c>
      <c r="C13" s="101"/>
      <c r="D13" s="101"/>
      <c r="E13" s="101"/>
      <c r="F13" s="101"/>
      <c r="G13" s="101"/>
      <c r="H13" s="101"/>
      <c r="I13" s="101"/>
      <c r="J13" s="101"/>
      <c r="K13" s="101"/>
      <c r="L13" s="101"/>
      <c r="M13" s="101"/>
      <c r="N13" s="101"/>
      <c r="O13" s="101"/>
    </row>
    <row r="14" spans="1:15" s="8" customFormat="1" ht="75" customHeight="1">
      <c r="A14" s="9">
        <v>11</v>
      </c>
      <c r="B14" s="101" t="s">
        <v>12</v>
      </c>
      <c r="C14" s="101"/>
      <c r="D14" s="101"/>
      <c r="E14" s="101"/>
      <c r="F14" s="101"/>
      <c r="G14" s="101"/>
      <c r="H14" s="101"/>
      <c r="I14" s="101"/>
      <c r="J14" s="101"/>
      <c r="K14" s="101"/>
      <c r="L14" s="101"/>
      <c r="M14" s="101"/>
      <c r="N14" s="101"/>
      <c r="O14" s="101"/>
    </row>
    <row r="15" spans="1:15" s="8" customFormat="1" ht="23.25" customHeight="1">
      <c r="A15" s="9">
        <v>12</v>
      </c>
      <c r="B15" s="101" t="s">
        <v>56</v>
      </c>
      <c r="C15" s="101"/>
      <c r="D15" s="101"/>
      <c r="E15" s="101"/>
      <c r="F15" s="101"/>
      <c r="G15" s="101"/>
      <c r="H15" s="101"/>
      <c r="I15" s="101"/>
      <c r="J15" s="101"/>
      <c r="K15" s="101"/>
      <c r="L15" s="101"/>
      <c r="M15" s="101"/>
      <c r="N15" s="101"/>
      <c r="O15" s="101"/>
    </row>
    <row r="16" spans="1:15" s="8" customFormat="1" ht="23.25" customHeight="1">
      <c r="A16" s="9">
        <v>13</v>
      </c>
      <c r="B16" s="101" t="s">
        <v>57</v>
      </c>
      <c r="C16" s="101"/>
      <c r="D16" s="101"/>
      <c r="E16" s="101"/>
      <c r="F16" s="101"/>
      <c r="G16" s="101"/>
      <c r="H16" s="101"/>
      <c r="I16" s="101"/>
      <c r="J16" s="101"/>
      <c r="K16" s="101"/>
      <c r="L16" s="101"/>
      <c r="M16" s="101"/>
      <c r="N16" s="101"/>
      <c r="O16" s="101"/>
    </row>
    <row r="17" spans="1:15" s="8" customFormat="1" ht="15.75" customHeight="1">
      <c r="A17" s="9">
        <v>14</v>
      </c>
      <c r="B17" s="101" t="s">
        <v>13</v>
      </c>
      <c r="C17" s="101"/>
      <c r="D17" s="101"/>
      <c r="E17" s="101"/>
      <c r="F17" s="101"/>
      <c r="G17" s="101"/>
      <c r="H17" s="101"/>
      <c r="I17" s="101"/>
      <c r="J17" s="101"/>
      <c r="K17" s="101"/>
      <c r="L17" s="101"/>
      <c r="M17" s="101"/>
      <c r="N17" s="101"/>
      <c r="O17" s="101"/>
    </row>
    <row r="18" spans="1:15" s="8" customFormat="1">
      <c r="A18" s="10"/>
      <c r="B18" s="11"/>
      <c r="C18" s="12"/>
      <c r="D18" s="13"/>
      <c r="E18" s="13"/>
      <c r="F18" s="14"/>
      <c r="G18" s="14"/>
      <c r="H18" s="14"/>
      <c r="I18" s="13"/>
      <c r="J18" s="13"/>
      <c r="K18" s="13"/>
      <c r="L18" s="14"/>
      <c r="M18" s="15"/>
      <c r="N18" s="15"/>
      <c r="O18" s="15"/>
    </row>
    <row r="19" spans="1:15">
      <c r="B19" s="16"/>
      <c r="C19" s="17"/>
      <c r="D19" s="15"/>
      <c r="E19" s="15"/>
      <c r="F19" s="18"/>
      <c r="G19" s="18"/>
      <c r="H19" s="18"/>
      <c r="I19" s="15"/>
      <c r="J19" s="15"/>
      <c r="K19" s="15"/>
      <c r="L19" s="18"/>
      <c r="M19" s="15"/>
      <c r="N19" s="15"/>
      <c r="O19" s="15"/>
    </row>
    <row r="20" spans="1:15" ht="37.5" customHeight="1">
      <c r="B20" s="101" t="s">
        <v>14</v>
      </c>
      <c r="C20" s="101"/>
      <c r="D20" s="101"/>
      <c r="E20" s="101"/>
      <c r="F20" s="101"/>
      <c r="G20" s="101"/>
      <c r="H20" s="101"/>
      <c r="I20" s="101"/>
      <c r="J20" s="101"/>
      <c r="K20" s="101"/>
      <c r="L20" s="101"/>
      <c r="M20" s="101"/>
      <c r="N20" s="101"/>
      <c r="O20" s="101"/>
    </row>
    <row r="21" spans="1:15">
      <c r="B21" s="16"/>
      <c r="C21" s="17"/>
      <c r="D21" s="15"/>
      <c r="E21" s="15"/>
      <c r="F21" s="18"/>
      <c r="G21" s="18"/>
      <c r="H21" s="18"/>
      <c r="I21" s="15"/>
      <c r="J21" s="15"/>
      <c r="K21" s="15"/>
      <c r="L21" s="18"/>
      <c r="M21" s="15"/>
      <c r="N21" s="15"/>
      <c r="O21" s="15"/>
    </row>
  </sheetData>
  <mergeCells count="16">
    <mergeCell ref="B7:O7"/>
    <mergeCell ref="A2:J2"/>
    <mergeCell ref="B4:O4"/>
    <mergeCell ref="B5:O5"/>
    <mergeCell ref="B6:O6"/>
    <mergeCell ref="B20:O20"/>
    <mergeCell ref="B8:O8"/>
    <mergeCell ref="B9:O9"/>
    <mergeCell ref="B10:O10"/>
    <mergeCell ref="B11:O11"/>
    <mergeCell ref="B12:O12"/>
    <mergeCell ref="B13:O13"/>
    <mergeCell ref="B14:O14"/>
    <mergeCell ref="B15:O15"/>
    <mergeCell ref="B16:O16"/>
    <mergeCell ref="B17:O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S40"/>
  <sheetViews>
    <sheetView zoomScale="80" zoomScaleNormal="80" workbookViewId="0">
      <selection activeCell="A15" sqref="A15:XFD15"/>
    </sheetView>
  </sheetViews>
  <sheetFormatPr defaultRowHeight="15.75"/>
  <cols>
    <col min="1" max="1" width="13.7109375" style="40" customWidth="1"/>
    <col min="2" max="2" width="35.7109375" style="88" customWidth="1"/>
    <col min="3" max="3" width="15.140625" style="89" customWidth="1"/>
    <col min="4" max="4" width="16.7109375" style="87" customWidth="1"/>
    <col min="5" max="5" width="15.140625" style="25" customWidth="1"/>
    <col min="6" max="6" width="14.140625" style="90" customWidth="1"/>
    <col min="7" max="7" width="14.140625" style="87" customWidth="1"/>
    <col min="8" max="8" width="11.42578125" style="40" customWidth="1"/>
    <col min="9" max="9" width="13.42578125" style="26" customWidth="1"/>
    <col min="10" max="10" width="11.5703125" style="26" customWidth="1"/>
    <col min="11" max="11" width="15.7109375" style="25" customWidth="1"/>
    <col min="12" max="12" width="14.85546875" style="25" customWidth="1"/>
    <col min="13" max="13" width="13.7109375" style="25" customWidth="1"/>
    <col min="14" max="14" width="10.140625" style="26" customWidth="1"/>
    <col min="15" max="15" width="14.140625" style="25" customWidth="1"/>
    <col min="16" max="16" width="13.5703125" style="25" customWidth="1"/>
    <col min="17" max="17" width="16.140625" style="25" customWidth="1"/>
    <col min="18" max="18" width="9.85546875" style="25" customWidth="1"/>
    <col min="19" max="19" width="11" style="25" customWidth="1"/>
    <col min="20" max="256" width="9.140625" style="40"/>
    <col min="257" max="257" width="13.7109375" style="40" customWidth="1"/>
    <col min="258" max="258" width="35.7109375" style="40" customWidth="1"/>
    <col min="259" max="259" width="15.140625" style="40" customWidth="1"/>
    <col min="260" max="260" width="16.7109375" style="40" customWidth="1"/>
    <col min="261" max="261" width="15.140625" style="40" customWidth="1"/>
    <col min="262" max="263" width="14.140625" style="40" customWidth="1"/>
    <col min="264" max="264" width="11.42578125" style="40" customWidth="1"/>
    <col min="265" max="265" width="13.42578125" style="40" customWidth="1"/>
    <col min="266" max="266" width="11.5703125" style="40" customWidth="1"/>
    <col min="267" max="267" width="15.7109375" style="40" customWidth="1"/>
    <col min="268" max="268" width="14.85546875" style="40" customWidth="1"/>
    <col min="269" max="269" width="13.7109375" style="40" customWidth="1"/>
    <col min="270" max="270" width="10.140625" style="40" customWidth="1"/>
    <col min="271" max="271" width="14.140625" style="40" customWidth="1"/>
    <col min="272" max="272" width="13.5703125" style="40" customWidth="1"/>
    <col min="273" max="273" width="16.140625" style="40" customWidth="1"/>
    <col min="274" max="274" width="9.85546875" style="40" customWidth="1"/>
    <col min="275" max="275" width="11" style="40" customWidth="1"/>
    <col min="276" max="512" width="9.140625" style="40"/>
    <col min="513" max="513" width="13.7109375" style="40" customWidth="1"/>
    <col min="514" max="514" width="35.7109375" style="40" customWidth="1"/>
    <col min="515" max="515" width="15.140625" style="40" customWidth="1"/>
    <col min="516" max="516" width="16.7109375" style="40" customWidth="1"/>
    <col min="517" max="517" width="15.140625" style="40" customWidth="1"/>
    <col min="518" max="519" width="14.140625" style="40" customWidth="1"/>
    <col min="520" max="520" width="11.42578125" style="40" customWidth="1"/>
    <col min="521" max="521" width="13.42578125" style="40" customWidth="1"/>
    <col min="522" max="522" width="11.5703125" style="40" customWidth="1"/>
    <col min="523" max="523" width="15.7109375" style="40" customWidth="1"/>
    <col min="524" max="524" width="14.85546875" style="40" customWidth="1"/>
    <col min="525" max="525" width="13.7109375" style="40" customWidth="1"/>
    <col min="526" max="526" width="10.140625" style="40" customWidth="1"/>
    <col min="527" max="527" width="14.140625" style="40" customWidth="1"/>
    <col min="528" max="528" width="13.5703125" style="40" customWidth="1"/>
    <col min="529" max="529" width="16.140625" style="40" customWidth="1"/>
    <col min="530" max="530" width="9.85546875" style="40" customWidth="1"/>
    <col min="531" max="531" width="11" style="40" customWidth="1"/>
    <col min="532" max="768" width="9.140625" style="40"/>
    <col min="769" max="769" width="13.7109375" style="40" customWidth="1"/>
    <col min="770" max="770" width="35.7109375" style="40" customWidth="1"/>
    <col min="771" max="771" width="15.140625" style="40" customWidth="1"/>
    <col min="772" max="772" width="16.7109375" style="40" customWidth="1"/>
    <col min="773" max="773" width="15.140625" style="40" customWidth="1"/>
    <col min="774" max="775" width="14.140625" style="40" customWidth="1"/>
    <col min="776" max="776" width="11.42578125" style="40" customWidth="1"/>
    <col min="777" max="777" width="13.42578125" style="40" customWidth="1"/>
    <col min="778" max="778" width="11.5703125" style="40" customWidth="1"/>
    <col min="779" max="779" width="15.7109375" style="40" customWidth="1"/>
    <col min="780" max="780" width="14.85546875" style="40" customWidth="1"/>
    <col min="781" max="781" width="13.7109375" style="40" customWidth="1"/>
    <col min="782" max="782" width="10.140625" style="40" customWidth="1"/>
    <col min="783" max="783" width="14.140625" style="40" customWidth="1"/>
    <col min="784" max="784" width="13.5703125" style="40" customWidth="1"/>
    <col min="785" max="785" width="16.140625" style="40" customWidth="1"/>
    <col min="786" max="786" width="9.85546875" style="40" customWidth="1"/>
    <col min="787" max="787" width="11" style="40" customWidth="1"/>
    <col min="788" max="1024" width="9.140625" style="40"/>
    <col min="1025" max="1025" width="13.7109375" style="40" customWidth="1"/>
    <col min="1026" max="1026" width="35.7109375" style="40" customWidth="1"/>
    <col min="1027" max="1027" width="15.140625" style="40" customWidth="1"/>
    <col min="1028" max="1028" width="16.7109375" style="40" customWidth="1"/>
    <col min="1029" max="1029" width="15.140625" style="40" customWidth="1"/>
    <col min="1030" max="1031" width="14.140625" style="40" customWidth="1"/>
    <col min="1032" max="1032" width="11.42578125" style="40" customWidth="1"/>
    <col min="1033" max="1033" width="13.42578125" style="40" customWidth="1"/>
    <col min="1034" max="1034" width="11.5703125" style="40" customWidth="1"/>
    <col min="1035" max="1035" width="15.7109375" style="40" customWidth="1"/>
    <col min="1036" max="1036" width="14.85546875" style="40" customWidth="1"/>
    <col min="1037" max="1037" width="13.7109375" style="40" customWidth="1"/>
    <col min="1038" max="1038" width="10.140625" style="40" customWidth="1"/>
    <col min="1039" max="1039" width="14.140625" style="40" customWidth="1"/>
    <col min="1040" max="1040" width="13.5703125" style="40" customWidth="1"/>
    <col min="1041" max="1041" width="16.140625" style="40" customWidth="1"/>
    <col min="1042" max="1042" width="9.85546875" style="40" customWidth="1"/>
    <col min="1043" max="1043" width="11" style="40" customWidth="1"/>
    <col min="1044" max="1280" width="9.140625" style="40"/>
    <col min="1281" max="1281" width="13.7109375" style="40" customWidth="1"/>
    <col min="1282" max="1282" width="35.7109375" style="40" customWidth="1"/>
    <col min="1283" max="1283" width="15.140625" style="40" customWidth="1"/>
    <col min="1284" max="1284" width="16.7109375" style="40" customWidth="1"/>
    <col min="1285" max="1285" width="15.140625" style="40" customWidth="1"/>
    <col min="1286" max="1287" width="14.140625" style="40" customWidth="1"/>
    <col min="1288" max="1288" width="11.42578125" style="40" customWidth="1"/>
    <col min="1289" max="1289" width="13.42578125" style="40" customWidth="1"/>
    <col min="1290" max="1290" width="11.5703125" style="40" customWidth="1"/>
    <col min="1291" max="1291" width="15.7109375" style="40" customWidth="1"/>
    <col min="1292" max="1292" width="14.85546875" style="40" customWidth="1"/>
    <col min="1293" max="1293" width="13.7109375" style="40" customWidth="1"/>
    <col min="1294" max="1294" width="10.140625" style="40" customWidth="1"/>
    <col min="1295" max="1295" width="14.140625" style="40" customWidth="1"/>
    <col min="1296" max="1296" width="13.5703125" style="40" customWidth="1"/>
    <col min="1297" max="1297" width="16.140625" style="40" customWidth="1"/>
    <col min="1298" max="1298" width="9.85546875" style="40" customWidth="1"/>
    <col min="1299" max="1299" width="11" style="40" customWidth="1"/>
    <col min="1300" max="1536" width="9.140625" style="40"/>
    <col min="1537" max="1537" width="13.7109375" style="40" customWidth="1"/>
    <col min="1538" max="1538" width="35.7109375" style="40" customWidth="1"/>
    <col min="1539" max="1539" width="15.140625" style="40" customWidth="1"/>
    <col min="1540" max="1540" width="16.7109375" style="40" customWidth="1"/>
    <col min="1541" max="1541" width="15.140625" style="40" customWidth="1"/>
    <col min="1542" max="1543" width="14.140625" style="40" customWidth="1"/>
    <col min="1544" max="1544" width="11.42578125" style="40" customWidth="1"/>
    <col min="1545" max="1545" width="13.42578125" style="40" customWidth="1"/>
    <col min="1546" max="1546" width="11.5703125" style="40" customWidth="1"/>
    <col min="1547" max="1547" width="15.7109375" style="40" customWidth="1"/>
    <col min="1548" max="1548" width="14.85546875" style="40" customWidth="1"/>
    <col min="1549" max="1549" width="13.7109375" style="40" customWidth="1"/>
    <col min="1550" max="1550" width="10.140625" style="40" customWidth="1"/>
    <col min="1551" max="1551" width="14.140625" style="40" customWidth="1"/>
    <col min="1552" max="1552" width="13.5703125" style="40" customWidth="1"/>
    <col min="1553" max="1553" width="16.140625" style="40" customWidth="1"/>
    <col min="1554" max="1554" width="9.85546875" style="40" customWidth="1"/>
    <col min="1555" max="1555" width="11" style="40" customWidth="1"/>
    <col min="1556" max="1792" width="9.140625" style="40"/>
    <col min="1793" max="1793" width="13.7109375" style="40" customWidth="1"/>
    <col min="1794" max="1794" width="35.7109375" style="40" customWidth="1"/>
    <col min="1795" max="1795" width="15.140625" style="40" customWidth="1"/>
    <col min="1796" max="1796" width="16.7109375" style="40" customWidth="1"/>
    <col min="1797" max="1797" width="15.140625" style="40" customWidth="1"/>
    <col min="1798" max="1799" width="14.140625" style="40" customWidth="1"/>
    <col min="1800" max="1800" width="11.42578125" style="40" customWidth="1"/>
    <col min="1801" max="1801" width="13.42578125" style="40" customWidth="1"/>
    <col min="1802" max="1802" width="11.5703125" style="40" customWidth="1"/>
    <col min="1803" max="1803" width="15.7109375" style="40" customWidth="1"/>
    <col min="1804" max="1804" width="14.85546875" style="40" customWidth="1"/>
    <col min="1805" max="1805" width="13.7109375" style="40" customWidth="1"/>
    <col min="1806" max="1806" width="10.140625" style="40" customWidth="1"/>
    <col min="1807" max="1807" width="14.140625" style="40" customWidth="1"/>
    <col min="1808" max="1808" width="13.5703125" style="40" customWidth="1"/>
    <col min="1809" max="1809" width="16.140625" style="40" customWidth="1"/>
    <col min="1810" max="1810" width="9.85546875" style="40" customWidth="1"/>
    <col min="1811" max="1811" width="11" style="40" customWidth="1"/>
    <col min="1812" max="2048" width="9.140625" style="40"/>
    <col min="2049" max="2049" width="13.7109375" style="40" customWidth="1"/>
    <col min="2050" max="2050" width="35.7109375" style="40" customWidth="1"/>
    <col min="2051" max="2051" width="15.140625" style="40" customWidth="1"/>
    <col min="2052" max="2052" width="16.7109375" style="40" customWidth="1"/>
    <col min="2053" max="2053" width="15.140625" style="40" customWidth="1"/>
    <col min="2054" max="2055" width="14.140625" style="40" customWidth="1"/>
    <col min="2056" max="2056" width="11.42578125" style="40" customWidth="1"/>
    <col min="2057" max="2057" width="13.42578125" style="40" customWidth="1"/>
    <col min="2058" max="2058" width="11.5703125" style="40" customWidth="1"/>
    <col min="2059" max="2059" width="15.7109375" style="40" customWidth="1"/>
    <col min="2060" max="2060" width="14.85546875" style="40" customWidth="1"/>
    <col min="2061" max="2061" width="13.7109375" style="40" customWidth="1"/>
    <col min="2062" max="2062" width="10.140625" style="40" customWidth="1"/>
    <col min="2063" max="2063" width="14.140625" style="40" customWidth="1"/>
    <col min="2064" max="2064" width="13.5703125" style="40" customWidth="1"/>
    <col min="2065" max="2065" width="16.140625" style="40" customWidth="1"/>
    <col min="2066" max="2066" width="9.85546875" style="40" customWidth="1"/>
    <col min="2067" max="2067" width="11" style="40" customWidth="1"/>
    <col min="2068" max="2304" width="9.140625" style="40"/>
    <col min="2305" max="2305" width="13.7109375" style="40" customWidth="1"/>
    <col min="2306" max="2306" width="35.7109375" style="40" customWidth="1"/>
    <col min="2307" max="2307" width="15.140625" style="40" customWidth="1"/>
    <col min="2308" max="2308" width="16.7109375" style="40" customWidth="1"/>
    <col min="2309" max="2309" width="15.140625" style="40" customWidth="1"/>
    <col min="2310" max="2311" width="14.140625" style="40" customWidth="1"/>
    <col min="2312" max="2312" width="11.42578125" style="40" customWidth="1"/>
    <col min="2313" max="2313" width="13.42578125" style="40" customWidth="1"/>
    <col min="2314" max="2314" width="11.5703125" style="40" customWidth="1"/>
    <col min="2315" max="2315" width="15.7109375" style="40" customWidth="1"/>
    <col min="2316" max="2316" width="14.85546875" style="40" customWidth="1"/>
    <col min="2317" max="2317" width="13.7109375" style="40" customWidth="1"/>
    <col min="2318" max="2318" width="10.140625" style="40" customWidth="1"/>
    <col min="2319" max="2319" width="14.140625" style="40" customWidth="1"/>
    <col min="2320" max="2320" width="13.5703125" style="40" customWidth="1"/>
    <col min="2321" max="2321" width="16.140625" style="40" customWidth="1"/>
    <col min="2322" max="2322" width="9.85546875" style="40" customWidth="1"/>
    <col min="2323" max="2323" width="11" style="40" customWidth="1"/>
    <col min="2324" max="2560" width="9.140625" style="40"/>
    <col min="2561" max="2561" width="13.7109375" style="40" customWidth="1"/>
    <col min="2562" max="2562" width="35.7109375" style="40" customWidth="1"/>
    <col min="2563" max="2563" width="15.140625" style="40" customWidth="1"/>
    <col min="2564" max="2564" width="16.7109375" style="40" customWidth="1"/>
    <col min="2565" max="2565" width="15.140625" style="40" customWidth="1"/>
    <col min="2566" max="2567" width="14.140625" style="40" customWidth="1"/>
    <col min="2568" max="2568" width="11.42578125" style="40" customWidth="1"/>
    <col min="2569" max="2569" width="13.42578125" style="40" customWidth="1"/>
    <col min="2570" max="2570" width="11.5703125" style="40" customWidth="1"/>
    <col min="2571" max="2571" width="15.7109375" style="40" customWidth="1"/>
    <col min="2572" max="2572" width="14.85546875" style="40" customWidth="1"/>
    <col min="2573" max="2573" width="13.7109375" style="40" customWidth="1"/>
    <col min="2574" max="2574" width="10.140625" style="40" customWidth="1"/>
    <col min="2575" max="2575" width="14.140625" style="40" customWidth="1"/>
    <col min="2576" max="2576" width="13.5703125" style="40" customWidth="1"/>
    <col min="2577" max="2577" width="16.140625" style="40" customWidth="1"/>
    <col min="2578" max="2578" width="9.85546875" style="40" customWidth="1"/>
    <col min="2579" max="2579" width="11" style="40" customWidth="1"/>
    <col min="2580" max="2816" width="9.140625" style="40"/>
    <col min="2817" max="2817" width="13.7109375" style="40" customWidth="1"/>
    <col min="2818" max="2818" width="35.7109375" style="40" customWidth="1"/>
    <col min="2819" max="2819" width="15.140625" style="40" customWidth="1"/>
    <col min="2820" max="2820" width="16.7109375" style="40" customWidth="1"/>
    <col min="2821" max="2821" width="15.140625" style="40" customWidth="1"/>
    <col min="2822" max="2823" width="14.140625" style="40" customWidth="1"/>
    <col min="2824" max="2824" width="11.42578125" style="40" customWidth="1"/>
    <col min="2825" max="2825" width="13.42578125" style="40" customWidth="1"/>
    <col min="2826" max="2826" width="11.5703125" style="40" customWidth="1"/>
    <col min="2827" max="2827" width="15.7109375" style="40" customWidth="1"/>
    <col min="2828" max="2828" width="14.85546875" style="40" customWidth="1"/>
    <col min="2829" max="2829" width="13.7109375" style="40" customWidth="1"/>
    <col min="2830" max="2830" width="10.140625" style="40" customWidth="1"/>
    <col min="2831" max="2831" width="14.140625" style="40" customWidth="1"/>
    <col min="2832" max="2832" width="13.5703125" style="40" customWidth="1"/>
    <col min="2833" max="2833" width="16.140625" style="40" customWidth="1"/>
    <col min="2834" max="2834" width="9.85546875" style="40" customWidth="1"/>
    <col min="2835" max="2835" width="11" style="40" customWidth="1"/>
    <col min="2836" max="3072" width="9.140625" style="40"/>
    <col min="3073" max="3073" width="13.7109375" style="40" customWidth="1"/>
    <col min="3074" max="3074" width="35.7109375" style="40" customWidth="1"/>
    <col min="3075" max="3075" width="15.140625" style="40" customWidth="1"/>
    <col min="3076" max="3076" width="16.7109375" style="40" customWidth="1"/>
    <col min="3077" max="3077" width="15.140625" style="40" customWidth="1"/>
    <col min="3078" max="3079" width="14.140625" style="40" customWidth="1"/>
    <col min="3080" max="3080" width="11.42578125" style="40" customWidth="1"/>
    <col min="3081" max="3081" width="13.42578125" style="40" customWidth="1"/>
    <col min="3082" max="3082" width="11.5703125" style="40" customWidth="1"/>
    <col min="3083" max="3083" width="15.7109375" style="40" customWidth="1"/>
    <col min="3084" max="3084" width="14.85546875" style="40" customWidth="1"/>
    <col min="3085" max="3085" width="13.7109375" style="40" customWidth="1"/>
    <col min="3086" max="3086" width="10.140625" style="40" customWidth="1"/>
    <col min="3087" max="3087" width="14.140625" style="40" customWidth="1"/>
    <col min="3088" max="3088" width="13.5703125" style="40" customWidth="1"/>
    <col min="3089" max="3089" width="16.140625" style="40" customWidth="1"/>
    <col min="3090" max="3090" width="9.85546875" style="40" customWidth="1"/>
    <col min="3091" max="3091" width="11" style="40" customWidth="1"/>
    <col min="3092" max="3328" width="9.140625" style="40"/>
    <col min="3329" max="3329" width="13.7109375" style="40" customWidth="1"/>
    <col min="3330" max="3330" width="35.7109375" style="40" customWidth="1"/>
    <col min="3331" max="3331" width="15.140625" style="40" customWidth="1"/>
    <col min="3332" max="3332" width="16.7109375" style="40" customWidth="1"/>
    <col min="3333" max="3333" width="15.140625" style="40" customWidth="1"/>
    <col min="3334" max="3335" width="14.140625" style="40" customWidth="1"/>
    <col min="3336" max="3336" width="11.42578125" style="40" customWidth="1"/>
    <col min="3337" max="3337" width="13.42578125" style="40" customWidth="1"/>
    <col min="3338" max="3338" width="11.5703125" style="40" customWidth="1"/>
    <col min="3339" max="3339" width="15.7109375" style="40" customWidth="1"/>
    <col min="3340" max="3340" width="14.85546875" style="40" customWidth="1"/>
    <col min="3341" max="3341" width="13.7109375" style="40" customWidth="1"/>
    <col min="3342" max="3342" width="10.140625" style="40" customWidth="1"/>
    <col min="3343" max="3343" width="14.140625" style="40" customWidth="1"/>
    <col min="3344" max="3344" width="13.5703125" style="40" customWidth="1"/>
    <col min="3345" max="3345" width="16.140625" style="40" customWidth="1"/>
    <col min="3346" max="3346" width="9.85546875" style="40" customWidth="1"/>
    <col min="3347" max="3347" width="11" style="40" customWidth="1"/>
    <col min="3348" max="3584" width="9.140625" style="40"/>
    <col min="3585" max="3585" width="13.7109375" style="40" customWidth="1"/>
    <col min="3586" max="3586" width="35.7109375" style="40" customWidth="1"/>
    <col min="3587" max="3587" width="15.140625" style="40" customWidth="1"/>
    <col min="3588" max="3588" width="16.7109375" style="40" customWidth="1"/>
    <col min="3589" max="3589" width="15.140625" style="40" customWidth="1"/>
    <col min="3590" max="3591" width="14.140625" style="40" customWidth="1"/>
    <col min="3592" max="3592" width="11.42578125" style="40" customWidth="1"/>
    <col min="3593" max="3593" width="13.42578125" style="40" customWidth="1"/>
    <col min="3594" max="3594" width="11.5703125" style="40" customWidth="1"/>
    <col min="3595" max="3595" width="15.7109375" style="40" customWidth="1"/>
    <col min="3596" max="3596" width="14.85546875" style="40" customWidth="1"/>
    <col min="3597" max="3597" width="13.7109375" style="40" customWidth="1"/>
    <col min="3598" max="3598" width="10.140625" style="40" customWidth="1"/>
    <col min="3599" max="3599" width="14.140625" style="40" customWidth="1"/>
    <col min="3600" max="3600" width="13.5703125" style="40" customWidth="1"/>
    <col min="3601" max="3601" width="16.140625" style="40" customWidth="1"/>
    <col min="3602" max="3602" width="9.85546875" style="40" customWidth="1"/>
    <col min="3603" max="3603" width="11" style="40" customWidth="1"/>
    <col min="3604" max="3840" width="9.140625" style="40"/>
    <col min="3841" max="3841" width="13.7109375" style="40" customWidth="1"/>
    <col min="3842" max="3842" width="35.7109375" style="40" customWidth="1"/>
    <col min="3843" max="3843" width="15.140625" style="40" customWidth="1"/>
    <col min="3844" max="3844" width="16.7109375" style="40" customWidth="1"/>
    <col min="3845" max="3845" width="15.140625" style="40" customWidth="1"/>
    <col min="3846" max="3847" width="14.140625" style="40" customWidth="1"/>
    <col min="3848" max="3848" width="11.42578125" style="40" customWidth="1"/>
    <col min="3849" max="3849" width="13.42578125" style="40" customWidth="1"/>
    <col min="3850" max="3850" width="11.5703125" style="40" customWidth="1"/>
    <col min="3851" max="3851" width="15.7109375" style="40" customWidth="1"/>
    <col min="3852" max="3852" width="14.85546875" style="40" customWidth="1"/>
    <col min="3853" max="3853" width="13.7109375" style="40" customWidth="1"/>
    <col min="3854" max="3854" width="10.140625" style="40" customWidth="1"/>
    <col min="3855" max="3855" width="14.140625" style="40" customWidth="1"/>
    <col min="3856" max="3856" width="13.5703125" style="40" customWidth="1"/>
    <col min="3857" max="3857" width="16.140625" style="40" customWidth="1"/>
    <col min="3858" max="3858" width="9.85546875" style="40" customWidth="1"/>
    <col min="3859" max="3859" width="11" style="40" customWidth="1"/>
    <col min="3860" max="4096" width="9.140625" style="40"/>
    <col min="4097" max="4097" width="13.7109375" style="40" customWidth="1"/>
    <col min="4098" max="4098" width="35.7109375" style="40" customWidth="1"/>
    <col min="4099" max="4099" width="15.140625" style="40" customWidth="1"/>
    <col min="4100" max="4100" width="16.7109375" style="40" customWidth="1"/>
    <col min="4101" max="4101" width="15.140625" style="40" customWidth="1"/>
    <col min="4102" max="4103" width="14.140625" style="40" customWidth="1"/>
    <col min="4104" max="4104" width="11.42578125" style="40" customWidth="1"/>
    <col min="4105" max="4105" width="13.42578125" style="40" customWidth="1"/>
    <col min="4106" max="4106" width="11.5703125" style="40" customWidth="1"/>
    <col min="4107" max="4107" width="15.7109375" style="40" customWidth="1"/>
    <col min="4108" max="4108" width="14.85546875" style="40" customWidth="1"/>
    <col min="4109" max="4109" width="13.7109375" style="40" customWidth="1"/>
    <col min="4110" max="4110" width="10.140625" style="40" customWidth="1"/>
    <col min="4111" max="4111" width="14.140625" style="40" customWidth="1"/>
    <col min="4112" max="4112" width="13.5703125" style="40" customWidth="1"/>
    <col min="4113" max="4113" width="16.140625" style="40" customWidth="1"/>
    <col min="4114" max="4114" width="9.85546875" style="40" customWidth="1"/>
    <col min="4115" max="4115" width="11" style="40" customWidth="1"/>
    <col min="4116" max="4352" width="9.140625" style="40"/>
    <col min="4353" max="4353" width="13.7109375" style="40" customWidth="1"/>
    <col min="4354" max="4354" width="35.7109375" style="40" customWidth="1"/>
    <col min="4355" max="4355" width="15.140625" style="40" customWidth="1"/>
    <col min="4356" max="4356" width="16.7109375" style="40" customWidth="1"/>
    <col min="4357" max="4357" width="15.140625" style="40" customWidth="1"/>
    <col min="4358" max="4359" width="14.140625" style="40" customWidth="1"/>
    <col min="4360" max="4360" width="11.42578125" style="40" customWidth="1"/>
    <col min="4361" max="4361" width="13.42578125" style="40" customWidth="1"/>
    <col min="4362" max="4362" width="11.5703125" style="40" customWidth="1"/>
    <col min="4363" max="4363" width="15.7109375" style="40" customWidth="1"/>
    <col min="4364" max="4364" width="14.85546875" style="40" customWidth="1"/>
    <col min="4365" max="4365" width="13.7109375" style="40" customWidth="1"/>
    <col min="4366" max="4366" width="10.140625" style="40" customWidth="1"/>
    <col min="4367" max="4367" width="14.140625" style="40" customWidth="1"/>
    <col min="4368" max="4368" width="13.5703125" style="40" customWidth="1"/>
    <col min="4369" max="4369" width="16.140625" style="40" customWidth="1"/>
    <col min="4370" max="4370" width="9.85546875" style="40" customWidth="1"/>
    <col min="4371" max="4371" width="11" style="40" customWidth="1"/>
    <col min="4372" max="4608" width="9.140625" style="40"/>
    <col min="4609" max="4609" width="13.7109375" style="40" customWidth="1"/>
    <col min="4610" max="4610" width="35.7109375" style="40" customWidth="1"/>
    <col min="4611" max="4611" width="15.140625" style="40" customWidth="1"/>
    <col min="4612" max="4612" width="16.7109375" style="40" customWidth="1"/>
    <col min="4613" max="4613" width="15.140625" style="40" customWidth="1"/>
    <col min="4614" max="4615" width="14.140625" style="40" customWidth="1"/>
    <col min="4616" max="4616" width="11.42578125" style="40" customWidth="1"/>
    <col min="4617" max="4617" width="13.42578125" style="40" customWidth="1"/>
    <col min="4618" max="4618" width="11.5703125" style="40" customWidth="1"/>
    <col min="4619" max="4619" width="15.7109375" style="40" customWidth="1"/>
    <col min="4620" max="4620" width="14.85546875" style="40" customWidth="1"/>
    <col min="4621" max="4621" width="13.7109375" style="40" customWidth="1"/>
    <col min="4622" max="4622" width="10.140625" style="40" customWidth="1"/>
    <col min="4623" max="4623" width="14.140625" style="40" customWidth="1"/>
    <col min="4624" max="4624" width="13.5703125" style="40" customWidth="1"/>
    <col min="4625" max="4625" width="16.140625" style="40" customWidth="1"/>
    <col min="4626" max="4626" width="9.85546875" style="40" customWidth="1"/>
    <col min="4627" max="4627" width="11" style="40" customWidth="1"/>
    <col min="4628" max="4864" width="9.140625" style="40"/>
    <col min="4865" max="4865" width="13.7109375" style="40" customWidth="1"/>
    <col min="4866" max="4866" width="35.7109375" style="40" customWidth="1"/>
    <col min="4867" max="4867" width="15.140625" style="40" customWidth="1"/>
    <col min="4868" max="4868" width="16.7109375" style="40" customWidth="1"/>
    <col min="4869" max="4869" width="15.140625" style="40" customWidth="1"/>
    <col min="4870" max="4871" width="14.140625" style="40" customWidth="1"/>
    <col min="4872" max="4872" width="11.42578125" style="40" customWidth="1"/>
    <col min="4873" max="4873" width="13.42578125" style="40" customWidth="1"/>
    <col min="4874" max="4874" width="11.5703125" style="40" customWidth="1"/>
    <col min="4875" max="4875" width="15.7109375" style="40" customWidth="1"/>
    <col min="4876" max="4876" width="14.85546875" style="40" customWidth="1"/>
    <col min="4877" max="4877" width="13.7109375" style="40" customWidth="1"/>
    <col min="4878" max="4878" width="10.140625" style="40" customWidth="1"/>
    <col min="4879" max="4879" width="14.140625" style="40" customWidth="1"/>
    <col min="4880" max="4880" width="13.5703125" style="40" customWidth="1"/>
    <col min="4881" max="4881" width="16.140625" style="40" customWidth="1"/>
    <col min="4882" max="4882" width="9.85546875" style="40" customWidth="1"/>
    <col min="4883" max="4883" width="11" style="40" customWidth="1"/>
    <col min="4884" max="5120" width="9.140625" style="40"/>
    <col min="5121" max="5121" width="13.7109375" style="40" customWidth="1"/>
    <col min="5122" max="5122" width="35.7109375" style="40" customWidth="1"/>
    <col min="5123" max="5123" width="15.140625" style="40" customWidth="1"/>
    <col min="5124" max="5124" width="16.7109375" style="40" customWidth="1"/>
    <col min="5125" max="5125" width="15.140625" style="40" customWidth="1"/>
    <col min="5126" max="5127" width="14.140625" style="40" customWidth="1"/>
    <col min="5128" max="5128" width="11.42578125" style="40" customWidth="1"/>
    <col min="5129" max="5129" width="13.42578125" style="40" customWidth="1"/>
    <col min="5130" max="5130" width="11.5703125" style="40" customWidth="1"/>
    <col min="5131" max="5131" width="15.7109375" style="40" customWidth="1"/>
    <col min="5132" max="5132" width="14.85546875" style="40" customWidth="1"/>
    <col min="5133" max="5133" width="13.7109375" style="40" customWidth="1"/>
    <col min="5134" max="5134" width="10.140625" style="40" customWidth="1"/>
    <col min="5135" max="5135" width="14.140625" style="40" customWidth="1"/>
    <col min="5136" max="5136" width="13.5703125" style="40" customWidth="1"/>
    <col min="5137" max="5137" width="16.140625" style="40" customWidth="1"/>
    <col min="5138" max="5138" width="9.85546875" style="40" customWidth="1"/>
    <col min="5139" max="5139" width="11" style="40" customWidth="1"/>
    <col min="5140" max="5376" width="9.140625" style="40"/>
    <col min="5377" max="5377" width="13.7109375" style="40" customWidth="1"/>
    <col min="5378" max="5378" width="35.7109375" style="40" customWidth="1"/>
    <col min="5379" max="5379" width="15.140625" style="40" customWidth="1"/>
    <col min="5380" max="5380" width="16.7109375" style="40" customWidth="1"/>
    <col min="5381" max="5381" width="15.140625" style="40" customWidth="1"/>
    <col min="5382" max="5383" width="14.140625" style="40" customWidth="1"/>
    <col min="5384" max="5384" width="11.42578125" style="40" customWidth="1"/>
    <col min="5385" max="5385" width="13.42578125" style="40" customWidth="1"/>
    <col min="5386" max="5386" width="11.5703125" style="40" customWidth="1"/>
    <col min="5387" max="5387" width="15.7109375" style="40" customWidth="1"/>
    <col min="5388" max="5388" width="14.85546875" style="40" customWidth="1"/>
    <col min="5389" max="5389" width="13.7109375" style="40" customWidth="1"/>
    <col min="5390" max="5390" width="10.140625" style="40" customWidth="1"/>
    <col min="5391" max="5391" width="14.140625" style="40" customWidth="1"/>
    <col min="5392" max="5392" width="13.5703125" style="40" customWidth="1"/>
    <col min="5393" max="5393" width="16.140625" style="40" customWidth="1"/>
    <col min="5394" max="5394" width="9.85546875" style="40" customWidth="1"/>
    <col min="5395" max="5395" width="11" style="40" customWidth="1"/>
    <col min="5396" max="5632" width="9.140625" style="40"/>
    <col min="5633" max="5633" width="13.7109375" style="40" customWidth="1"/>
    <col min="5634" max="5634" width="35.7109375" style="40" customWidth="1"/>
    <col min="5635" max="5635" width="15.140625" style="40" customWidth="1"/>
    <col min="5636" max="5636" width="16.7109375" style="40" customWidth="1"/>
    <col min="5637" max="5637" width="15.140625" style="40" customWidth="1"/>
    <col min="5638" max="5639" width="14.140625" style="40" customWidth="1"/>
    <col min="5640" max="5640" width="11.42578125" style="40" customWidth="1"/>
    <col min="5641" max="5641" width="13.42578125" style="40" customWidth="1"/>
    <col min="5642" max="5642" width="11.5703125" style="40" customWidth="1"/>
    <col min="5643" max="5643" width="15.7109375" style="40" customWidth="1"/>
    <col min="5644" max="5644" width="14.85546875" style="40" customWidth="1"/>
    <col min="5645" max="5645" width="13.7109375" style="40" customWidth="1"/>
    <col min="5646" max="5646" width="10.140625" style="40" customWidth="1"/>
    <col min="5647" max="5647" width="14.140625" style="40" customWidth="1"/>
    <col min="5648" max="5648" width="13.5703125" style="40" customWidth="1"/>
    <col min="5649" max="5649" width="16.140625" style="40" customWidth="1"/>
    <col min="5650" max="5650" width="9.85546875" style="40" customWidth="1"/>
    <col min="5651" max="5651" width="11" style="40" customWidth="1"/>
    <col min="5652" max="5888" width="9.140625" style="40"/>
    <col min="5889" max="5889" width="13.7109375" style="40" customWidth="1"/>
    <col min="5890" max="5890" width="35.7109375" style="40" customWidth="1"/>
    <col min="5891" max="5891" width="15.140625" style="40" customWidth="1"/>
    <col min="5892" max="5892" width="16.7109375" style="40" customWidth="1"/>
    <col min="5893" max="5893" width="15.140625" style="40" customWidth="1"/>
    <col min="5894" max="5895" width="14.140625" style="40" customWidth="1"/>
    <col min="5896" max="5896" width="11.42578125" style="40" customWidth="1"/>
    <col min="5897" max="5897" width="13.42578125" style="40" customWidth="1"/>
    <col min="5898" max="5898" width="11.5703125" style="40" customWidth="1"/>
    <col min="5899" max="5899" width="15.7109375" style="40" customWidth="1"/>
    <col min="5900" max="5900" width="14.85546875" style="40" customWidth="1"/>
    <col min="5901" max="5901" width="13.7109375" style="40" customWidth="1"/>
    <col min="5902" max="5902" width="10.140625" style="40" customWidth="1"/>
    <col min="5903" max="5903" width="14.140625" style="40" customWidth="1"/>
    <col min="5904" max="5904" width="13.5703125" style="40" customWidth="1"/>
    <col min="5905" max="5905" width="16.140625" style="40" customWidth="1"/>
    <col min="5906" max="5906" width="9.85546875" style="40" customWidth="1"/>
    <col min="5907" max="5907" width="11" style="40" customWidth="1"/>
    <col min="5908" max="6144" width="9.140625" style="40"/>
    <col min="6145" max="6145" width="13.7109375" style="40" customWidth="1"/>
    <col min="6146" max="6146" width="35.7109375" style="40" customWidth="1"/>
    <col min="6147" max="6147" width="15.140625" style="40" customWidth="1"/>
    <col min="6148" max="6148" width="16.7109375" style="40" customWidth="1"/>
    <col min="6149" max="6149" width="15.140625" style="40" customWidth="1"/>
    <col min="6150" max="6151" width="14.140625" style="40" customWidth="1"/>
    <col min="6152" max="6152" width="11.42578125" style="40" customWidth="1"/>
    <col min="6153" max="6153" width="13.42578125" style="40" customWidth="1"/>
    <col min="6154" max="6154" width="11.5703125" style="40" customWidth="1"/>
    <col min="6155" max="6155" width="15.7109375" style="40" customWidth="1"/>
    <col min="6156" max="6156" width="14.85546875" style="40" customWidth="1"/>
    <col min="6157" max="6157" width="13.7109375" style="40" customWidth="1"/>
    <col min="6158" max="6158" width="10.140625" style="40" customWidth="1"/>
    <col min="6159" max="6159" width="14.140625" style="40" customWidth="1"/>
    <col min="6160" max="6160" width="13.5703125" style="40" customWidth="1"/>
    <col min="6161" max="6161" width="16.140625" style="40" customWidth="1"/>
    <col min="6162" max="6162" width="9.85546875" style="40" customWidth="1"/>
    <col min="6163" max="6163" width="11" style="40" customWidth="1"/>
    <col min="6164" max="6400" width="9.140625" style="40"/>
    <col min="6401" max="6401" width="13.7109375" style="40" customWidth="1"/>
    <col min="6402" max="6402" width="35.7109375" style="40" customWidth="1"/>
    <col min="6403" max="6403" width="15.140625" style="40" customWidth="1"/>
    <col min="6404" max="6404" width="16.7109375" style="40" customWidth="1"/>
    <col min="6405" max="6405" width="15.140625" style="40" customWidth="1"/>
    <col min="6406" max="6407" width="14.140625" style="40" customWidth="1"/>
    <col min="6408" max="6408" width="11.42578125" style="40" customWidth="1"/>
    <col min="6409" max="6409" width="13.42578125" style="40" customWidth="1"/>
    <col min="6410" max="6410" width="11.5703125" style="40" customWidth="1"/>
    <col min="6411" max="6411" width="15.7109375" style="40" customWidth="1"/>
    <col min="6412" max="6412" width="14.85546875" style="40" customWidth="1"/>
    <col min="6413" max="6413" width="13.7109375" style="40" customWidth="1"/>
    <col min="6414" max="6414" width="10.140625" style="40" customWidth="1"/>
    <col min="6415" max="6415" width="14.140625" style="40" customWidth="1"/>
    <col min="6416" max="6416" width="13.5703125" style="40" customWidth="1"/>
    <col min="6417" max="6417" width="16.140625" style="40" customWidth="1"/>
    <col min="6418" max="6418" width="9.85546875" style="40" customWidth="1"/>
    <col min="6419" max="6419" width="11" style="40" customWidth="1"/>
    <col min="6420" max="6656" width="9.140625" style="40"/>
    <col min="6657" max="6657" width="13.7109375" style="40" customWidth="1"/>
    <col min="6658" max="6658" width="35.7109375" style="40" customWidth="1"/>
    <col min="6659" max="6659" width="15.140625" style="40" customWidth="1"/>
    <col min="6660" max="6660" width="16.7109375" style="40" customWidth="1"/>
    <col min="6661" max="6661" width="15.140625" style="40" customWidth="1"/>
    <col min="6662" max="6663" width="14.140625" style="40" customWidth="1"/>
    <col min="6664" max="6664" width="11.42578125" style="40" customWidth="1"/>
    <col min="6665" max="6665" width="13.42578125" style="40" customWidth="1"/>
    <col min="6666" max="6666" width="11.5703125" style="40" customWidth="1"/>
    <col min="6667" max="6667" width="15.7109375" style="40" customWidth="1"/>
    <col min="6668" max="6668" width="14.85546875" style="40" customWidth="1"/>
    <col min="6669" max="6669" width="13.7109375" style="40" customWidth="1"/>
    <col min="6670" max="6670" width="10.140625" style="40" customWidth="1"/>
    <col min="6671" max="6671" width="14.140625" style="40" customWidth="1"/>
    <col min="6672" max="6672" width="13.5703125" style="40" customWidth="1"/>
    <col min="6673" max="6673" width="16.140625" style="40" customWidth="1"/>
    <col min="6674" max="6674" width="9.85546875" style="40" customWidth="1"/>
    <col min="6675" max="6675" width="11" style="40" customWidth="1"/>
    <col min="6676" max="6912" width="9.140625" style="40"/>
    <col min="6913" max="6913" width="13.7109375" style="40" customWidth="1"/>
    <col min="6914" max="6914" width="35.7109375" style="40" customWidth="1"/>
    <col min="6915" max="6915" width="15.140625" style="40" customWidth="1"/>
    <col min="6916" max="6916" width="16.7109375" style="40" customWidth="1"/>
    <col min="6917" max="6917" width="15.140625" style="40" customWidth="1"/>
    <col min="6918" max="6919" width="14.140625" style="40" customWidth="1"/>
    <col min="6920" max="6920" width="11.42578125" style="40" customWidth="1"/>
    <col min="6921" max="6921" width="13.42578125" style="40" customWidth="1"/>
    <col min="6922" max="6922" width="11.5703125" style="40" customWidth="1"/>
    <col min="6923" max="6923" width="15.7109375" style="40" customWidth="1"/>
    <col min="6924" max="6924" width="14.85546875" style="40" customWidth="1"/>
    <col min="6925" max="6925" width="13.7109375" style="40" customWidth="1"/>
    <col min="6926" max="6926" width="10.140625" style="40" customWidth="1"/>
    <col min="6927" max="6927" width="14.140625" style="40" customWidth="1"/>
    <col min="6928" max="6928" width="13.5703125" style="40" customWidth="1"/>
    <col min="6929" max="6929" width="16.140625" style="40" customWidth="1"/>
    <col min="6930" max="6930" width="9.85546875" style="40" customWidth="1"/>
    <col min="6931" max="6931" width="11" style="40" customWidth="1"/>
    <col min="6932" max="7168" width="9.140625" style="40"/>
    <col min="7169" max="7169" width="13.7109375" style="40" customWidth="1"/>
    <col min="7170" max="7170" width="35.7109375" style="40" customWidth="1"/>
    <col min="7171" max="7171" width="15.140625" style="40" customWidth="1"/>
    <col min="7172" max="7172" width="16.7109375" style="40" customWidth="1"/>
    <col min="7173" max="7173" width="15.140625" style="40" customWidth="1"/>
    <col min="7174" max="7175" width="14.140625" style="40" customWidth="1"/>
    <col min="7176" max="7176" width="11.42578125" style="40" customWidth="1"/>
    <col min="7177" max="7177" width="13.42578125" style="40" customWidth="1"/>
    <col min="7178" max="7178" width="11.5703125" style="40" customWidth="1"/>
    <col min="7179" max="7179" width="15.7109375" style="40" customWidth="1"/>
    <col min="7180" max="7180" width="14.85546875" style="40" customWidth="1"/>
    <col min="7181" max="7181" width="13.7109375" style="40" customWidth="1"/>
    <col min="7182" max="7182" width="10.140625" style="40" customWidth="1"/>
    <col min="7183" max="7183" width="14.140625" style="40" customWidth="1"/>
    <col min="7184" max="7184" width="13.5703125" style="40" customWidth="1"/>
    <col min="7185" max="7185" width="16.140625" style="40" customWidth="1"/>
    <col min="7186" max="7186" width="9.85546875" style="40" customWidth="1"/>
    <col min="7187" max="7187" width="11" style="40" customWidth="1"/>
    <col min="7188" max="7424" width="9.140625" style="40"/>
    <col min="7425" max="7425" width="13.7109375" style="40" customWidth="1"/>
    <col min="7426" max="7426" width="35.7109375" style="40" customWidth="1"/>
    <col min="7427" max="7427" width="15.140625" style="40" customWidth="1"/>
    <col min="7428" max="7428" width="16.7109375" style="40" customWidth="1"/>
    <col min="7429" max="7429" width="15.140625" style="40" customWidth="1"/>
    <col min="7430" max="7431" width="14.140625" style="40" customWidth="1"/>
    <col min="7432" max="7432" width="11.42578125" style="40" customWidth="1"/>
    <col min="7433" max="7433" width="13.42578125" style="40" customWidth="1"/>
    <col min="7434" max="7434" width="11.5703125" style="40" customWidth="1"/>
    <col min="7435" max="7435" width="15.7109375" style="40" customWidth="1"/>
    <col min="7436" max="7436" width="14.85546875" style="40" customWidth="1"/>
    <col min="7437" max="7437" width="13.7109375" style="40" customWidth="1"/>
    <col min="7438" max="7438" width="10.140625" style="40" customWidth="1"/>
    <col min="7439" max="7439" width="14.140625" style="40" customWidth="1"/>
    <col min="7440" max="7440" width="13.5703125" style="40" customWidth="1"/>
    <col min="7441" max="7441" width="16.140625" style="40" customWidth="1"/>
    <col min="7442" max="7442" width="9.85546875" style="40" customWidth="1"/>
    <col min="7443" max="7443" width="11" style="40" customWidth="1"/>
    <col min="7444" max="7680" width="9.140625" style="40"/>
    <col min="7681" max="7681" width="13.7109375" style="40" customWidth="1"/>
    <col min="7682" max="7682" width="35.7109375" style="40" customWidth="1"/>
    <col min="7683" max="7683" width="15.140625" style="40" customWidth="1"/>
    <col min="7684" max="7684" width="16.7109375" style="40" customWidth="1"/>
    <col min="7685" max="7685" width="15.140625" style="40" customWidth="1"/>
    <col min="7686" max="7687" width="14.140625" style="40" customWidth="1"/>
    <col min="7688" max="7688" width="11.42578125" style="40" customWidth="1"/>
    <col min="7689" max="7689" width="13.42578125" style="40" customWidth="1"/>
    <col min="7690" max="7690" width="11.5703125" style="40" customWidth="1"/>
    <col min="7691" max="7691" width="15.7109375" style="40" customWidth="1"/>
    <col min="7692" max="7692" width="14.85546875" style="40" customWidth="1"/>
    <col min="7693" max="7693" width="13.7109375" style="40" customWidth="1"/>
    <col min="7694" max="7694" width="10.140625" style="40" customWidth="1"/>
    <col min="7695" max="7695" width="14.140625" style="40" customWidth="1"/>
    <col min="7696" max="7696" width="13.5703125" style="40" customWidth="1"/>
    <col min="7697" max="7697" width="16.140625" style="40" customWidth="1"/>
    <col min="7698" max="7698" width="9.85546875" style="40" customWidth="1"/>
    <col min="7699" max="7699" width="11" style="40" customWidth="1"/>
    <col min="7700" max="7936" width="9.140625" style="40"/>
    <col min="7937" max="7937" width="13.7109375" style="40" customWidth="1"/>
    <col min="7938" max="7938" width="35.7109375" style="40" customWidth="1"/>
    <col min="7939" max="7939" width="15.140625" style="40" customWidth="1"/>
    <col min="7940" max="7940" width="16.7109375" style="40" customWidth="1"/>
    <col min="7941" max="7941" width="15.140625" style="40" customWidth="1"/>
    <col min="7942" max="7943" width="14.140625" style="40" customWidth="1"/>
    <col min="7944" max="7944" width="11.42578125" style="40" customWidth="1"/>
    <col min="7945" max="7945" width="13.42578125" style="40" customWidth="1"/>
    <col min="7946" max="7946" width="11.5703125" style="40" customWidth="1"/>
    <col min="7947" max="7947" width="15.7109375" style="40" customWidth="1"/>
    <col min="7948" max="7948" width="14.85546875" style="40" customWidth="1"/>
    <col min="7949" max="7949" width="13.7109375" style="40" customWidth="1"/>
    <col min="7950" max="7950" width="10.140625" style="40" customWidth="1"/>
    <col min="7951" max="7951" width="14.140625" style="40" customWidth="1"/>
    <col min="7952" max="7952" width="13.5703125" style="40" customWidth="1"/>
    <col min="7953" max="7953" width="16.140625" style="40" customWidth="1"/>
    <col min="7954" max="7954" width="9.85546875" style="40" customWidth="1"/>
    <col min="7955" max="7955" width="11" style="40" customWidth="1"/>
    <col min="7956" max="8192" width="9.140625" style="40"/>
    <col min="8193" max="8193" width="13.7109375" style="40" customWidth="1"/>
    <col min="8194" max="8194" width="35.7109375" style="40" customWidth="1"/>
    <col min="8195" max="8195" width="15.140625" style="40" customWidth="1"/>
    <col min="8196" max="8196" width="16.7109375" style="40" customWidth="1"/>
    <col min="8197" max="8197" width="15.140625" style="40" customWidth="1"/>
    <col min="8198" max="8199" width="14.140625" style="40" customWidth="1"/>
    <col min="8200" max="8200" width="11.42578125" style="40" customWidth="1"/>
    <col min="8201" max="8201" width="13.42578125" style="40" customWidth="1"/>
    <col min="8202" max="8202" width="11.5703125" style="40" customWidth="1"/>
    <col min="8203" max="8203" width="15.7109375" style="40" customWidth="1"/>
    <col min="8204" max="8204" width="14.85546875" style="40" customWidth="1"/>
    <col min="8205" max="8205" width="13.7109375" style="40" customWidth="1"/>
    <col min="8206" max="8206" width="10.140625" style="40" customWidth="1"/>
    <col min="8207" max="8207" width="14.140625" style="40" customWidth="1"/>
    <col min="8208" max="8208" width="13.5703125" style="40" customWidth="1"/>
    <col min="8209" max="8209" width="16.140625" style="40" customWidth="1"/>
    <col min="8210" max="8210" width="9.85546875" style="40" customWidth="1"/>
    <col min="8211" max="8211" width="11" style="40" customWidth="1"/>
    <col min="8212" max="8448" width="9.140625" style="40"/>
    <col min="8449" max="8449" width="13.7109375" style="40" customWidth="1"/>
    <col min="8450" max="8450" width="35.7109375" style="40" customWidth="1"/>
    <col min="8451" max="8451" width="15.140625" style="40" customWidth="1"/>
    <col min="8452" max="8452" width="16.7109375" style="40" customWidth="1"/>
    <col min="8453" max="8453" width="15.140625" style="40" customWidth="1"/>
    <col min="8454" max="8455" width="14.140625" style="40" customWidth="1"/>
    <col min="8456" max="8456" width="11.42578125" style="40" customWidth="1"/>
    <col min="8457" max="8457" width="13.42578125" style="40" customWidth="1"/>
    <col min="8458" max="8458" width="11.5703125" style="40" customWidth="1"/>
    <col min="8459" max="8459" width="15.7109375" style="40" customWidth="1"/>
    <col min="8460" max="8460" width="14.85546875" style="40" customWidth="1"/>
    <col min="8461" max="8461" width="13.7109375" style="40" customWidth="1"/>
    <col min="8462" max="8462" width="10.140625" style="40" customWidth="1"/>
    <col min="8463" max="8463" width="14.140625" style="40" customWidth="1"/>
    <col min="8464" max="8464" width="13.5703125" style="40" customWidth="1"/>
    <col min="8465" max="8465" width="16.140625" style="40" customWidth="1"/>
    <col min="8466" max="8466" width="9.85546875" style="40" customWidth="1"/>
    <col min="8467" max="8467" width="11" style="40" customWidth="1"/>
    <col min="8468" max="8704" width="9.140625" style="40"/>
    <col min="8705" max="8705" width="13.7109375" style="40" customWidth="1"/>
    <col min="8706" max="8706" width="35.7109375" style="40" customWidth="1"/>
    <col min="8707" max="8707" width="15.140625" style="40" customWidth="1"/>
    <col min="8708" max="8708" width="16.7109375" style="40" customWidth="1"/>
    <col min="8709" max="8709" width="15.140625" style="40" customWidth="1"/>
    <col min="8710" max="8711" width="14.140625" style="40" customWidth="1"/>
    <col min="8712" max="8712" width="11.42578125" style="40" customWidth="1"/>
    <col min="8713" max="8713" width="13.42578125" style="40" customWidth="1"/>
    <col min="8714" max="8714" width="11.5703125" style="40" customWidth="1"/>
    <col min="8715" max="8715" width="15.7109375" style="40" customWidth="1"/>
    <col min="8716" max="8716" width="14.85546875" style="40" customWidth="1"/>
    <col min="8717" max="8717" width="13.7109375" style="40" customWidth="1"/>
    <col min="8718" max="8718" width="10.140625" style="40" customWidth="1"/>
    <col min="8719" max="8719" width="14.140625" style="40" customWidth="1"/>
    <col min="8720" max="8720" width="13.5703125" style="40" customWidth="1"/>
    <col min="8721" max="8721" width="16.140625" style="40" customWidth="1"/>
    <col min="8722" max="8722" width="9.85546875" style="40" customWidth="1"/>
    <col min="8723" max="8723" width="11" style="40" customWidth="1"/>
    <col min="8724" max="8960" width="9.140625" style="40"/>
    <col min="8961" max="8961" width="13.7109375" style="40" customWidth="1"/>
    <col min="8962" max="8962" width="35.7109375" style="40" customWidth="1"/>
    <col min="8963" max="8963" width="15.140625" style="40" customWidth="1"/>
    <col min="8964" max="8964" width="16.7109375" style="40" customWidth="1"/>
    <col min="8965" max="8965" width="15.140625" style="40" customWidth="1"/>
    <col min="8966" max="8967" width="14.140625" style="40" customWidth="1"/>
    <col min="8968" max="8968" width="11.42578125" style="40" customWidth="1"/>
    <col min="8969" max="8969" width="13.42578125" style="40" customWidth="1"/>
    <col min="8970" max="8970" width="11.5703125" style="40" customWidth="1"/>
    <col min="8971" max="8971" width="15.7109375" style="40" customWidth="1"/>
    <col min="8972" max="8972" width="14.85546875" style="40" customWidth="1"/>
    <col min="8973" max="8973" width="13.7109375" style="40" customWidth="1"/>
    <col min="8974" max="8974" width="10.140625" style="40" customWidth="1"/>
    <col min="8975" max="8975" width="14.140625" style="40" customWidth="1"/>
    <col min="8976" max="8976" width="13.5703125" style="40" customWidth="1"/>
    <col min="8977" max="8977" width="16.140625" style="40" customWidth="1"/>
    <col min="8978" max="8978" width="9.85546875" style="40" customWidth="1"/>
    <col min="8979" max="8979" width="11" style="40" customWidth="1"/>
    <col min="8980" max="9216" width="9.140625" style="40"/>
    <col min="9217" max="9217" width="13.7109375" style="40" customWidth="1"/>
    <col min="9218" max="9218" width="35.7109375" style="40" customWidth="1"/>
    <col min="9219" max="9219" width="15.140625" style="40" customWidth="1"/>
    <col min="9220" max="9220" width="16.7109375" style="40" customWidth="1"/>
    <col min="9221" max="9221" width="15.140625" style="40" customWidth="1"/>
    <col min="9222" max="9223" width="14.140625" style="40" customWidth="1"/>
    <col min="9224" max="9224" width="11.42578125" style="40" customWidth="1"/>
    <col min="9225" max="9225" width="13.42578125" style="40" customWidth="1"/>
    <col min="9226" max="9226" width="11.5703125" style="40" customWidth="1"/>
    <col min="9227" max="9227" width="15.7109375" style="40" customWidth="1"/>
    <col min="9228" max="9228" width="14.85546875" style="40" customWidth="1"/>
    <col min="9229" max="9229" width="13.7109375" style="40" customWidth="1"/>
    <col min="9230" max="9230" width="10.140625" style="40" customWidth="1"/>
    <col min="9231" max="9231" width="14.140625" style="40" customWidth="1"/>
    <col min="9232" max="9232" width="13.5703125" style="40" customWidth="1"/>
    <col min="9233" max="9233" width="16.140625" style="40" customWidth="1"/>
    <col min="9234" max="9234" width="9.85546875" style="40" customWidth="1"/>
    <col min="9235" max="9235" width="11" style="40" customWidth="1"/>
    <col min="9236" max="9472" width="9.140625" style="40"/>
    <col min="9473" max="9473" width="13.7109375" style="40" customWidth="1"/>
    <col min="9474" max="9474" width="35.7109375" style="40" customWidth="1"/>
    <col min="9475" max="9475" width="15.140625" style="40" customWidth="1"/>
    <col min="9476" max="9476" width="16.7109375" style="40" customWidth="1"/>
    <col min="9477" max="9477" width="15.140625" style="40" customWidth="1"/>
    <col min="9478" max="9479" width="14.140625" style="40" customWidth="1"/>
    <col min="9480" max="9480" width="11.42578125" style="40" customWidth="1"/>
    <col min="9481" max="9481" width="13.42578125" style="40" customWidth="1"/>
    <col min="9482" max="9482" width="11.5703125" style="40" customWidth="1"/>
    <col min="9483" max="9483" width="15.7109375" style="40" customWidth="1"/>
    <col min="9484" max="9484" width="14.85546875" style="40" customWidth="1"/>
    <col min="9485" max="9485" width="13.7109375" style="40" customWidth="1"/>
    <col min="9486" max="9486" width="10.140625" style="40" customWidth="1"/>
    <col min="9487" max="9487" width="14.140625" style="40" customWidth="1"/>
    <col min="9488" max="9488" width="13.5703125" style="40" customWidth="1"/>
    <col min="9489" max="9489" width="16.140625" style="40" customWidth="1"/>
    <col min="9490" max="9490" width="9.85546875" style="40" customWidth="1"/>
    <col min="9491" max="9491" width="11" style="40" customWidth="1"/>
    <col min="9492" max="9728" width="9.140625" style="40"/>
    <col min="9729" max="9729" width="13.7109375" style="40" customWidth="1"/>
    <col min="9730" max="9730" width="35.7109375" style="40" customWidth="1"/>
    <col min="9731" max="9731" width="15.140625" style="40" customWidth="1"/>
    <col min="9732" max="9732" width="16.7109375" style="40" customWidth="1"/>
    <col min="9733" max="9733" width="15.140625" style="40" customWidth="1"/>
    <col min="9734" max="9735" width="14.140625" style="40" customWidth="1"/>
    <col min="9736" max="9736" width="11.42578125" style="40" customWidth="1"/>
    <col min="9737" max="9737" width="13.42578125" style="40" customWidth="1"/>
    <col min="9738" max="9738" width="11.5703125" style="40" customWidth="1"/>
    <col min="9739" max="9739" width="15.7109375" style="40" customWidth="1"/>
    <col min="9740" max="9740" width="14.85546875" style="40" customWidth="1"/>
    <col min="9741" max="9741" width="13.7109375" style="40" customWidth="1"/>
    <col min="9742" max="9742" width="10.140625" style="40" customWidth="1"/>
    <col min="9743" max="9743" width="14.140625" style="40" customWidth="1"/>
    <col min="9744" max="9744" width="13.5703125" style="40" customWidth="1"/>
    <col min="9745" max="9745" width="16.140625" style="40" customWidth="1"/>
    <col min="9746" max="9746" width="9.85546875" style="40" customWidth="1"/>
    <col min="9747" max="9747" width="11" style="40" customWidth="1"/>
    <col min="9748" max="9984" width="9.140625" style="40"/>
    <col min="9985" max="9985" width="13.7109375" style="40" customWidth="1"/>
    <col min="9986" max="9986" width="35.7109375" style="40" customWidth="1"/>
    <col min="9987" max="9987" width="15.140625" style="40" customWidth="1"/>
    <col min="9988" max="9988" width="16.7109375" style="40" customWidth="1"/>
    <col min="9989" max="9989" width="15.140625" style="40" customWidth="1"/>
    <col min="9990" max="9991" width="14.140625" style="40" customWidth="1"/>
    <col min="9992" max="9992" width="11.42578125" style="40" customWidth="1"/>
    <col min="9993" max="9993" width="13.42578125" style="40" customWidth="1"/>
    <col min="9994" max="9994" width="11.5703125" style="40" customWidth="1"/>
    <col min="9995" max="9995" width="15.7109375" style="40" customWidth="1"/>
    <col min="9996" max="9996" width="14.85546875" style="40" customWidth="1"/>
    <col min="9997" max="9997" width="13.7109375" style="40" customWidth="1"/>
    <col min="9998" max="9998" width="10.140625" style="40" customWidth="1"/>
    <col min="9999" max="9999" width="14.140625" style="40" customWidth="1"/>
    <col min="10000" max="10000" width="13.5703125" style="40" customWidth="1"/>
    <col min="10001" max="10001" width="16.140625" style="40" customWidth="1"/>
    <col min="10002" max="10002" width="9.85546875" style="40" customWidth="1"/>
    <col min="10003" max="10003" width="11" style="40" customWidth="1"/>
    <col min="10004" max="10240" width="9.140625" style="40"/>
    <col min="10241" max="10241" width="13.7109375" style="40" customWidth="1"/>
    <col min="10242" max="10242" width="35.7109375" style="40" customWidth="1"/>
    <col min="10243" max="10243" width="15.140625" style="40" customWidth="1"/>
    <col min="10244" max="10244" width="16.7109375" style="40" customWidth="1"/>
    <col min="10245" max="10245" width="15.140625" style="40" customWidth="1"/>
    <col min="10246" max="10247" width="14.140625" style="40" customWidth="1"/>
    <col min="10248" max="10248" width="11.42578125" style="40" customWidth="1"/>
    <col min="10249" max="10249" width="13.42578125" style="40" customWidth="1"/>
    <col min="10250" max="10250" width="11.5703125" style="40" customWidth="1"/>
    <col min="10251" max="10251" width="15.7109375" style="40" customWidth="1"/>
    <col min="10252" max="10252" width="14.85546875" style="40" customWidth="1"/>
    <col min="10253" max="10253" width="13.7109375" style="40" customWidth="1"/>
    <col min="10254" max="10254" width="10.140625" style="40" customWidth="1"/>
    <col min="10255" max="10255" width="14.140625" style="40" customWidth="1"/>
    <col min="10256" max="10256" width="13.5703125" style="40" customWidth="1"/>
    <col min="10257" max="10257" width="16.140625" style="40" customWidth="1"/>
    <col min="10258" max="10258" width="9.85546875" style="40" customWidth="1"/>
    <col min="10259" max="10259" width="11" style="40" customWidth="1"/>
    <col min="10260" max="10496" width="9.140625" style="40"/>
    <col min="10497" max="10497" width="13.7109375" style="40" customWidth="1"/>
    <col min="10498" max="10498" width="35.7109375" style="40" customWidth="1"/>
    <col min="10499" max="10499" width="15.140625" style="40" customWidth="1"/>
    <col min="10500" max="10500" width="16.7109375" style="40" customWidth="1"/>
    <col min="10501" max="10501" width="15.140625" style="40" customWidth="1"/>
    <col min="10502" max="10503" width="14.140625" style="40" customWidth="1"/>
    <col min="10504" max="10504" width="11.42578125" style="40" customWidth="1"/>
    <col min="10505" max="10505" width="13.42578125" style="40" customWidth="1"/>
    <col min="10506" max="10506" width="11.5703125" style="40" customWidth="1"/>
    <col min="10507" max="10507" width="15.7109375" style="40" customWidth="1"/>
    <col min="10508" max="10508" width="14.85546875" style="40" customWidth="1"/>
    <col min="10509" max="10509" width="13.7109375" style="40" customWidth="1"/>
    <col min="10510" max="10510" width="10.140625" style="40" customWidth="1"/>
    <col min="10511" max="10511" width="14.140625" style="40" customWidth="1"/>
    <col min="10512" max="10512" width="13.5703125" style="40" customWidth="1"/>
    <col min="10513" max="10513" width="16.140625" style="40" customWidth="1"/>
    <col min="10514" max="10514" width="9.85546875" style="40" customWidth="1"/>
    <col min="10515" max="10515" width="11" style="40" customWidth="1"/>
    <col min="10516" max="10752" width="9.140625" style="40"/>
    <col min="10753" max="10753" width="13.7109375" style="40" customWidth="1"/>
    <col min="10754" max="10754" width="35.7109375" style="40" customWidth="1"/>
    <col min="10755" max="10755" width="15.140625" style="40" customWidth="1"/>
    <col min="10756" max="10756" width="16.7109375" style="40" customWidth="1"/>
    <col min="10757" max="10757" width="15.140625" style="40" customWidth="1"/>
    <col min="10758" max="10759" width="14.140625" style="40" customWidth="1"/>
    <col min="10760" max="10760" width="11.42578125" style="40" customWidth="1"/>
    <col min="10761" max="10761" width="13.42578125" style="40" customWidth="1"/>
    <col min="10762" max="10762" width="11.5703125" style="40" customWidth="1"/>
    <col min="10763" max="10763" width="15.7109375" style="40" customWidth="1"/>
    <col min="10764" max="10764" width="14.85546875" style="40" customWidth="1"/>
    <col min="10765" max="10765" width="13.7109375" style="40" customWidth="1"/>
    <col min="10766" max="10766" width="10.140625" style="40" customWidth="1"/>
    <col min="10767" max="10767" width="14.140625" style="40" customWidth="1"/>
    <col min="10768" max="10768" width="13.5703125" style="40" customWidth="1"/>
    <col min="10769" max="10769" width="16.140625" style="40" customWidth="1"/>
    <col min="10770" max="10770" width="9.85546875" style="40" customWidth="1"/>
    <col min="10771" max="10771" width="11" style="40" customWidth="1"/>
    <col min="10772" max="11008" width="9.140625" style="40"/>
    <col min="11009" max="11009" width="13.7109375" style="40" customWidth="1"/>
    <col min="11010" max="11010" width="35.7109375" style="40" customWidth="1"/>
    <col min="11011" max="11011" width="15.140625" style="40" customWidth="1"/>
    <col min="11012" max="11012" width="16.7109375" style="40" customWidth="1"/>
    <col min="11013" max="11013" width="15.140625" style="40" customWidth="1"/>
    <col min="11014" max="11015" width="14.140625" style="40" customWidth="1"/>
    <col min="11016" max="11016" width="11.42578125" style="40" customWidth="1"/>
    <col min="11017" max="11017" width="13.42578125" style="40" customWidth="1"/>
    <col min="11018" max="11018" width="11.5703125" style="40" customWidth="1"/>
    <col min="11019" max="11019" width="15.7109375" style="40" customWidth="1"/>
    <col min="11020" max="11020" width="14.85546875" style="40" customWidth="1"/>
    <col min="11021" max="11021" width="13.7109375" style="40" customWidth="1"/>
    <col min="11022" max="11022" width="10.140625" style="40" customWidth="1"/>
    <col min="11023" max="11023" width="14.140625" style="40" customWidth="1"/>
    <col min="11024" max="11024" width="13.5703125" style="40" customWidth="1"/>
    <col min="11025" max="11025" width="16.140625" style="40" customWidth="1"/>
    <col min="11026" max="11026" width="9.85546875" style="40" customWidth="1"/>
    <col min="11027" max="11027" width="11" style="40" customWidth="1"/>
    <col min="11028" max="11264" width="9.140625" style="40"/>
    <col min="11265" max="11265" width="13.7109375" style="40" customWidth="1"/>
    <col min="11266" max="11266" width="35.7109375" style="40" customWidth="1"/>
    <col min="11267" max="11267" width="15.140625" style="40" customWidth="1"/>
    <col min="11268" max="11268" width="16.7109375" style="40" customWidth="1"/>
    <col min="11269" max="11269" width="15.140625" style="40" customWidth="1"/>
    <col min="11270" max="11271" width="14.140625" style="40" customWidth="1"/>
    <col min="11272" max="11272" width="11.42578125" style="40" customWidth="1"/>
    <col min="11273" max="11273" width="13.42578125" style="40" customWidth="1"/>
    <col min="11274" max="11274" width="11.5703125" style="40" customWidth="1"/>
    <col min="11275" max="11275" width="15.7109375" style="40" customWidth="1"/>
    <col min="11276" max="11276" width="14.85546875" style="40" customWidth="1"/>
    <col min="11277" max="11277" width="13.7109375" style="40" customWidth="1"/>
    <col min="11278" max="11278" width="10.140625" style="40" customWidth="1"/>
    <col min="11279" max="11279" width="14.140625" style="40" customWidth="1"/>
    <col min="11280" max="11280" width="13.5703125" style="40" customWidth="1"/>
    <col min="11281" max="11281" width="16.140625" style="40" customWidth="1"/>
    <col min="11282" max="11282" width="9.85546875" style="40" customWidth="1"/>
    <col min="11283" max="11283" width="11" style="40" customWidth="1"/>
    <col min="11284" max="11520" width="9.140625" style="40"/>
    <col min="11521" max="11521" width="13.7109375" style="40" customWidth="1"/>
    <col min="11522" max="11522" width="35.7109375" style="40" customWidth="1"/>
    <col min="11523" max="11523" width="15.140625" style="40" customWidth="1"/>
    <col min="11524" max="11524" width="16.7109375" style="40" customWidth="1"/>
    <col min="11525" max="11525" width="15.140625" style="40" customWidth="1"/>
    <col min="11526" max="11527" width="14.140625" style="40" customWidth="1"/>
    <col min="11528" max="11528" width="11.42578125" style="40" customWidth="1"/>
    <col min="11529" max="11529" width="13.42578125" style="40" customWidth="1"/>
    <col min="11530" max="11530" width="11.5703125" style="40" customWidth="1"/>
    <col min="11531" max="11531" width="15.7109375" style="40" customWidth="1"/>
    <col min="11532" max="11532" width="14.85546875" style="40" customWidth="1"/>
    <col min="11533" max="11533" width="13.7109375" style="40" customWidth="1"/>
    <col min="11534" max="11534" width="10.140625" style="40" customWidth="1"/>
    <col min="11535" max="11535" width="14.140625" style="40" customWidth="1"/>
    <col min="11536" max="11536" width="13.5703125" style="40" customWidth="1"/>
    <col min="11537" max="11537" width="16.140625" style="40" customWidth="1"/>
    <col min="11538" max="11538" width="9.85546875" style="40" customWidth="1"/>
    <col min="11539" max="11539" width="11" style="40" customWidth="1"/>
    <col min="11540" max="11776" width="9.140625" style="40"/>
    <col min="11777" max="11777" width="13.7109375" style="40" customWidth="1"/>
    <col min="11778" max="11778" width="35.7109375" style="40" customWidth="1"/>
    <col min="11779" max="11779" width="15.140625" style="40" customWidth="1"/>
    <col min="11780" max="11780" width="16.7109375" style="40" customWidth="1"/>
    <col min="11781" max="11781" width="15.140625" style="40" customWidth="1"/>
    <col min="11782" max="11783" width="14.140625" style="40" customWidth="1"/>
    <col min="11784" max="11784" width="11.42578125" style="40" customWidth="1"/>
    <col min="11785" max="11785" width="13.42578125" style="40" customWidth="1"/>
    <col min="11786" max="11786" width="11.5703125" style="40" customWidth="1"/>
    <col min="11787" max="11787" width="15.7109375" style="40" customWidth="1"/>
    <col min="11788" max="11788" width="14.85546875" style="40" customWidth="1"/>
    <col min="11789" max="11789" width="13.7109375" style="40" customWidth="1"/>
    <col min="11790" max="11790" width="10.140625" style="40" customWidth="1"/>
    <col min="11791" max="11791" width="14.140625" style="40" customWidth="1"/>
    <col min="11792" max="11792" width="13.5703125" style="40" customWidth="1"/>
    <col min="11793" max="11793" width="16.140625" style="40" customWidth="1"/>
    <col min="11794" max="11794" width="9.85546875" style="40" customWidth="1"/>
    <col min="11795" max="11795" width="11" style="40" customWidth="1"/>
    <col min="11796" max="12032" width="9.140625" style="40"/>
    <col min="12033" max="12033" width="13.7109375" style="40" customWidth="1"/>
    <col min="12034" max="12034" width="35.7109375" style="40" customWidth="1"/>
    <col min="12035" max="12035" width="15.140625" style="40" customWidth="1"/>
    <col min="12036" max="12036" width="16.7109375" style="40" customWidth="1"/>
    <col min="12037" max="12037" width="15.140625" style="40" customWidth="1"/>
    <col min="12038" max="12039" width="14.140625" style="40" customWidth="1"/>
    <col min="12040" max="12040" width="11.42578125" style="40" customWidth="1"/>
    <col min="12041" max="12041" width="13.42578125" style="40" customWidth="1"/>
    <col min="12042" max="12042" width="11.5703125" style="40" customWidth="1"/>
    <col min="12043" max="12043" width="15.7109375" style="40" customWidth="1"/>
    <col min="12044" max="12044" width="14.85546875" style="40" customWidth="1"/>
    <col min="12045" max="12045" width="13.7109375" style="40" customWidth="1"/>
    <col min="12046" max="12046" width="10.140625" style="40" customWidth="1"/>
    <col min="12047" max="12047" width="14.140625" style="40" customWidth="1"/>
    <col min="12048" max="12048" width="13.5703125" style="40" customWidth="1"/>
    <col min="12049" max="12049" width="16.140625" style="40" customWidth="1"/>
    <col min="12050" max="12050" width="9.85546875" style="40" customWidth="1"/>
    <col min="12051" max="12051" width="11" style="40" customWidth="1"/>
    <col min="12052" max="12288" width="9.140625" style="40"/>
    <col min="12289" max="12289" width="13.7109375" style="40" customWidth="1"/>
    <col min="12290" max="12290" width="35.7109375" style="40" customWidth="1"/>
    <col min="12291" max="12291" width="15.140625" style="40" customWidth="1"/>
    <col min="12292" max="12292" width="16.7109375" style="40" customWidth="1"/>
    <col min="12293" max="12293" width="15.140625" style="40" customWidth="1"/>
    <col min="12294" max="12295" width="14.140625" style="40" customWidth="1"/>
    <col min="12296" max="12296" width="11.42578125" style="40" customWidth="1"/>
    <col min="12297" max="12297" width="13.42578125" style="40" customWidth="1"/>
    <col min="12298" max="12298" width="11.5703125" style="40" customWidth="1"/>
    <col min="12299" max="12299" width="15.7109375" style="40" customWidth="1"/>
    <col min="12300" max="12300" width="14.85546875" style="40" customWidth="1"/>
    <col min="12301" max="12301" width="13.7109375" style="40" customWidth="1"/>
    <col min="12302" max="12302" width="10.140625" style="40" customWidth="1"/>
    <col min="12303" max="12303" width="14.140625" style="40" customWidth="1"/>
    <col min="12304" max="12304" width="13.5703125" style="40" customWidth="1"/>
    <col min="12305" max="12305" width="16.140625" style="40" customWidth="1"/>
    <col min="12306" max="12306" width="9.85546875" style="40" customWidth="1"/>
    <col min="12307" max="12307" width="11" style="40" customWidth="1"/>
    <col min="12308" max="12544" width="9.140625" style="40"/>
    <col min="12545" max="12545" width="13.7109375" style="40" customWidth="1"/>
    <col min="12546" max="12546" width="35.7109375" style="40" customWidth="1"/>
    <col min="12547" max="12547" width="15.140625" style="40" customWidth="1"/>
    <col min="12548" max="12548" width="16.7109375" style="40" customWidth="1"/>
    <col min="12549" max="12549" width="15.140625" style="40" customWidth="1"/>
    <col min="12550" max="12551" width="14.140625" style="40" customWidth="1"/>
    <col min="12552" max="12552" width="11.42578125" style="40" customWidth="1"/>
    <col min="12553" max="12553" width="13.42578125" style="40" customWidth="1"/>
    <col min="12554" max="12554" width="11.5703125" style="40" customWidth="1"/>
    <col min="12555" max="12555" width="15.7109375" style="40" customWidth="1"/>
    <col min="12556" max="12556" width="14.85546875" style="40" customWidth="1"/>
    <col min="12557" max="12557" width="13.7109375" style="40" customWidth="1"/>
    <col min="12558" max="12558" width="10.140625" style="40" customWidth="1"/>
    <col min="12559" max="12559" width="14.140625" style="40" customWidth="1"/>
    <col min="12560" max="12560" width="13.5703125" style="40" customWidth="1"/>
    <col min="12561" max="12561" width="16.140625" style="40" customWidth="1"/>
    <col min="12562" max="12562" width="9.85546875" style="40" customWidth="1"/>
    <col min="12563" max="12563" width="11" style="40" customWidth="1"/>
    <col min="12564" max="12800" width="9.140625" style="40"/>
    <col min="12801" max="12801" width="13.7109375" style="40" customWidth="1"/>
    <col min="12802" max="12802" width="35.7109375" style="40" customWidth="1"/>
    <col min="12803" max="12803" width="15.140625" style="40" customWidth="1"/>
    <col min="12804" max="12804" width="16.7109375" style="40" customWidth="1"/>
    <col min="12805" max="12805" width="15.140625" style="40" customWidth="1"/>
    <col min="12806" max="12807" width="14.140625" style="40" customWidth="1"/>
    <col min="12808" max="12808" width="11.42578125" style="40" customWidth="1"/>
    <col min="12809" max="12809" width="13.42578125" style="40" customWidth="1"/>
    <col min="12810" max="12810" width="11.5703125" style="40" customWidth="1"/>
    <col min="12811" max="12811" width="15.7109375" style="40" customWidth="1"/>
    <col min="12812" max="12812" width="14.85546875" style="40" customWidth="1"/>
    <col min="12813" max="12813" width="13.7109375" style="40" customWidth="1"/>
    <col min="12814" max="12814" width="10.140625" style="40" customWidth="1"/>
    <col min="12815" max="12815" width="14.140625" style="40" customWidth="1"/>
    <col min="12816" max="12816" width="13.5703125" style="40" customWidth="1"/>
    <col min="12817" max="12817" width="16.140625" style="40" customWidth="1"/>
    <col min="12818" max="12818" width="9.85546875" style="40" customWidth="1"/>
    <col min="12819" max="12819" width="11" style="40" customWidth="1"/>
    <col min="12820" max="13056" width="9.140625" style="40"/>
    <col min="13057" max="13057" width="13.7109375" style="40" customWidth="1"/>
    <col min="13058" max="13058" width="35.7109375" style="40" customWidth="1"/>
    <col min="13059" max="13059" width="15.140625" style="40" customWidth="1"/>
    <col min="13060" max="13060" width="16.7109375" style="40" customWidth="1"/>
    <col min="13061" max="13061" width="15.140625" style="40" customWidth="1"/>
    <col min="13062" max="13063" width="14.140625" style="40" customWidth="1"/>
    <col min="13064" max="13064" width="11.42578125" style="40" customWidth="1"/>
    <col min="13065" max="13065" width="13.42578125" style="40" customWidth="1"/>
    <col min="13066" max="13066" width="11.5703125" style="40" customWidth="1"/>
    <col min="13067" max="13067" width="15.7109375" style="40" customWidth="1"/>
    <col min="13068" max="13068" width="14.85546875" style="40" customWidth="1"/>
    <col min="13069" max="13069" width="13.7109375" style="40" customWidth="1"/>
    <col min="13070" max="13070" width="10.140625" style="40" customWidth="1"/>
    <col min="13071" max="13071" width="14.140625" style="40" customWidth="1"/>
    <col min="13072" max="13072" width="13.5703125" style="40" customWidth="1"/>
    <col min="13073" max="13073" width="16.140625" style="40" customWidth="1"/>
    <col min="13074" max="13074" width="9.85546875" style="40" customWidth="1"/>
    <col min="13075" max="13075" width="11" style="40" customWidth="1"/>
    <col min="13076" max="13312" width="9.140625" style="40"/>
    <col min="13313" max="13313" width="13.7109375" style="40" customWidth="1"/>
    <col min="13314" max="13314" width="35.7109375" style="40" customWidth="1"/>
    <col min="13315" max="13315" width="15.140625" style="40" customWidth="1"/>
    <col min="13316" max="13316" width="16.7109375" style="40" customWidth="1"/>
    <col min="13317" max="13317" width="15.140625" style="40" customWidth="1"/>
    <col min="13318" max="13319" width="14.140625" style="40" customWidth="1"/>
    <col min="13320" max="13320" width="11.42578125" style="40" customWidth="1"/>
    <col min="13321" max="13321" width="13.42578125" style="40" customWidth="1"/>
    <col min="13322" max="13322" width="11.5703125" style="40" customWidth="1"/>
    <col min="13323" max="13323" width="15.7109375" style="40" customWidth="1"/>
    <col min="13324" max="13324" width="14.85546875" style="40" customWidth="1"/>
    <col min="13325" max="13325" width="13.7109375" style="40" customWidth="1"/>
    <col min="13326" max="13326" width="10.140625" style="40" customWidth="1"/>
    <col min="13327" max="13327" width="14.140625" style="40" customWidth="1"/>
    <col min="13328" max="13328" width="13.5703125" style="40" customWidth="1"/>
    <col min="13329" max="13329" width="16.140625" style="40" customWidth="1"/>
    <col min="13330" max="13330" width="9.85546875" style="40" customWidth="1"/>
    <col min="13331" max="13331" width="11" style="40" customWidth="1"/>
    <col min="13332" max="13568" width="9.140625" style="40"/>
    <col min="13569" max="13569" width="13.7109375" style="40" customWidth="1"/>
    <col min="13570" max="13570" width="35.7109375" style="40" customWidth="1"/>
    <col min="13571" max="13571" width="15.140625" style="40" customWidth="1"/>
    <col min="13572" max="13572" width="16.7109375" style="40" customWidth="1"/>
    <col min="13573" max="13573" width="15.140625" style="40" customWidth="1"/>
    <col min="13574" max="13575" width="14.140625" style="40" customWidth="1"/>
    <col min="13576" max="13576" width="11.42578125" style="40" customWidth="1"/>
    <col min="13577" max="13577" width="13.42578125" style="40" customWidth="1"/>
    <col min="13578" max="13578" width="11.5703125" style="40" customWidth="1"/>
    <col min="13579" max="13579" width="15.7109375" style="40" customWidth="1"/>
    <col min="13580" max="13580" width="14.85546875" style="40" customWidth="1"/>
    <col min="13581" max="13581" width="13.7109375" style="40" customWidth="1"/>
    <col min="13582" max="13582" width="10.140625" style="40" customWidth="1"/>
    <col min="13583" max="13583" width="14.140625" style="40" customWidth="1"/>
    <col min="13584" max="13584" width="13.5703125" style="40" customWidth="1"/>
    <col min="13585" max="13585" width="16.140625" style="40" customWidth="1"/>
    <col min="13586" max="13586" width="9.85546875" style="40" customWidth="1"/>
    <col min="13587" max="13587" width="11" style="40" customWidth="1"/>
    <col min="13588" max="13824" width="9.140625" style="40"/>
    <col min="13825" max="13825" width="13.7109375" style="40" customWidth="1"/>
    <col min="13826" max="13826" width="35.7109375" style="40" customWidth="1"/>
    <col min="13827" max="13827" width="15.140625" style="40" customWidth="1"/>
    <col min="13828" max="13828" width="16.7109375" style="40" customWidth="1"/>
    <col min="13829" max="13829" width="15.140625" style="40" customWidth="1"/>
    <col min="13830" max="13831" width="14.140625" style="40" customWidth="1"/>
    <col min="13832" max="13832" width="11.42578125" style="40" customWidth="1"/>
    <col min="13833" max="13833" width="13.42578125" style="40" customWidth="1"/>
    <col min="13834" max="13834" width="11.5703125" style="40" customWidth="1"/>
    <col min="13835" max="13835" width="15.7109375" style="40" customWidth="1"/>
    <col min="13836" max="13836" width="14.85546875" style="40" customWidth="1"/>
    <col min="13837" max="13837" width="13.7109375" style="40" customWidth="1"/>
    <col min="13838" max="13838" width="10.140625" style="40" customWidth="1"/>
    <col min="13839" max="13839" width="14.140625" style="40" customWidth="1"/>
    <col min="13840" max="13840" width="13.5703125" style="40" customWidth="1"/>
    <col min="13841" max="13841" width="16.140625" style="40" customWidth="1"/>
    <col min="13842" max="13842" width="9.85546875" style="40" customWidth="1"/>
    <col min="13843" max="13843" width="11" style="40" customWidth="1"/>
    <col min="13844" max="14080" width="9.140625" style="40"/>
    <col min="14081" max="14081" width="13.7109375" style="40" customWidth="1"/>
    <col min="14082" max="14082" width="35.7109375" style="40" customWidth="1"/>
    <col min="14083" max="14083" width="15.140625" style="40" customWidth="1"/>
    <col min="14084" max="14084" width="16.7109375" style="40" customWidth="1"/>
    <col min="14085" max="14085" width="15.140625" style="40" customWidth="1"/>
    <col min="14086" max="14087" width="14.140625" style="40" customWidth="1"/>
    <col min="14088" max="14088" width="11.42578125" style="40" customWidth="1"/>
    <col min="14089" max="14089" width="13.42578125" style="40" customWidth="1"/>
    <col min="14090" max="14090" width="11.5703125" style="40" customWidth="1"/>
    <col min="14091" max="14091" width="15.7109375" style="40" customWidth="1"/>
    <col min="14092" max="14092" width="14.85546875" style="40" customWidth="1"/>
    <col min="14093" max="14093" width="13.7109375" style="40" customWidth="1"/>
    <col min="14094" max="14094" width="10.140625" style="40" customWidth="1"/>
    <col min="14095" max="14095" width="14.140625" style="40" customWidth="1"/>
    <col min="14096" max="14096" width="13.5703125" style="40" customWidth="1"/>
    <col min="14097" max="14097" width="16.140625" style="40" customWidth="1"/>
    <col min="14098" max="14098" width="9.85546875" style="40" customWidth="1"/>
    <col min="14099" max="14099" width="11" style="40" customWidth="1"/>
    <col min="14100" max="14336" width="9.140625" style="40"/>
    <col min="14337" max="14337" width="13.7109375" style="40" customWidth="1"/>
    <col min="14338" max="14338" width="35.7109375" style="40" customWidth="1"/>
    <col min="14339" max="14339" width="15.140625" style="40" customWidth="1"/>
    <col min="14340" max="14340" width="16.7109375" style="40" customWidth="1"/>
    <col min="14341" max="14341" width="15.140625" style="40" customWidth="1"/>
    <col min="14342" max="14343" width="14.140625" style="40" customWidth="1"/>
    <col min="14344" max="14344" width="11.42578125" style="40" customWidth="1"/>
    <col min="14345" max="14345" width="13.42578125" style="40" customWidth="1"/>
    <col min="14346" max="14346" width="11.5703125" style="40" customWidth="1"/>
    <col min="14347" max="14347" width="15.7109375" style="40" customWidth="1"/>
    <col min="14348" max="14348" width="14.85546875" style="40" customWidth="1"/>
    <col min="14349" max="14349" width="13.7109375" style="40" customWidth="1"/>
    <col min="14350" max="14350" width="10.140625" style="40" customWidth="1"/>
    <col min="14351" max="14351" width="14.140625" style="40" customWidth="1"/>
    <col min="14352" max="14352" width="13.5703125" style="40" customWidth="1"/>
    <col min="14353" max="14353" width="16.140625" style="40" customWidth="1"/>
    <col min="14354" max="14354" width="9.85546875" style="40" customWidth="1"/>
    <col min="14355" max="14355" width="11" style="40" customWidth="1"/>
    <col min="14356" max="14592" width="9.140625" style="40"/>
    <col min="14593" max="14593" width="13.7109375" style="40" customWidth="1"/>
    <col min="14594" max="14594" width="35.7109375" style="40" customWidth="1"/>
    <col min="14595" max="14595" width="15.140625" style="40" customWidth="1"/>
    <col min="14596" max="14596" width="16.7109375" style="40" customWidth="1"/>
    <col min="14597" max="14597" width="15.140625" style="40" customWidth="1"/>
    <col min="14598" max="14599" width="14.140625" style="40" customWidth="1"/>
    <col min="14600" max="14600" width="11.42578125" style="40" customWidth="1"/>
    <col min="14601" max="14601" width="13.42578125" style="40" customWidth="1"/>
    <col min="14602" max="14602" width="11.5703125" style="40" customWidth="1"/>
    <col min="14603" max="14603" width="15.7109375" style="40" customWidth="1"/>
    <col min="14604" max="14604" width="14.85546875" style="40" customWidth="1"/>
    <col min="14605" max="14605" width="13.7109375" style="40" customWidth="1"/>
    <col min="14606" max="14606" width="10.140625" style="40" customWidth="1"/>
    <col min="14607" max="14607" width="14.140625" style="40" customWidth="1"/>
    <col min="14608" max="14608" width="13.5703125" style="40" customWidth="1"/>
    <col min="14609" max="14609" width="16.140625" style="40" customWidth="1"/>
    <col min="14610" max="14610" width="9.85546875" style="40" customWidth="1"/>
    <col min="14611" max="14611" width="11" style="40" customWidth="1"/>
    <col min="14612" max="14848" width="9.140625" style="40"/>
    <col min="14849" max="14849" width="13.7109375" style="40" customWidth="1"/>
    <col min="14850" max="14850" width="35.7109375" style="40" customWidth="1"/>
    <col min="14851" max="14851" width="15.140625" style="40" customWidth="1"/>
    <col min="14852" max="14852" width="16.7109375" style="40" customWidth="1"/>
    <col min="14853" max="14853" width="15.140625" style="40" customWidth="1"/>
    <col min="14854" max="14855" width="14.140625" style="40" customWidth="1"/>
    <col min="14856" max="14856" width="11.42578125" style="40" customWidth="1"/>
    <col min="14857" max="14857" width="13.42578125" style="40" customWidth="1"/>
    <col min="14858" max="14858" width="11.5703125" style="40" customWidth="1"/>
    <col min="14859" max="14859" width="15.7109375" style="40" customWidth="1"/>
    <col min="14860" max="14860" width="14.85546875" style="40" customWidth="1"/>
    <col min="14861" max="14861" width="13.7109375" style="40" customWidth="1"/>
    <col min="14862" max="14862" width="10.140625" style="40" customWidth="1"/>
    <col min="14863" max="14863" width="14.140625" style="40" customWidth="1"/>
    <col min="14864" max="14864" width="13.5703125" style="40" customWidth="1"/>
    <col min="14865" max="14865" width="16.140625" style="40" customWidth="1"/>
    <col min="14866" max="14866" width="9.85546875" style="40" customWidth="1"/>
    <col min="14867" max="14867" width="11" style="40" customWidth="1"/>
    <col min="14868" max="15104" width="9.140625" style="40"/>
    <col min="15105" max="15105" width="13.7109375" style="40" customWidth="1"/>
    <col min="15106" max="15106" width="35.7109375" style="40" customWidth="1"/>
    <col min="15107" max="15107" width="15.140625" style="40" customWidth="1"/>
    <col min="15108" max="15108" width="16.7109375" style="40" customWidth="1"/>
    <col min="15109" max="15109" width="15.140625" style="40" customWidth="1"/>
    <col min="15110" max="15111" width="14.140625" style="40" customWidth="1"/>
    <col min="15112" max="15112" width="11.42578125" style="40" customWidth="1"/>
    <col min="15113" max="15113" width="13.42578125" style="40" customWidth="1"/>
    <col min="15114" max="15114" width="11.5703125" style="40" customWidth="1"/>
    <col min="15115" max="15115" width="15.7109375" style="40" customWidth="1"/>
    <col min="15116" max="15116" width="14.85546875" style="40" customWidth="1"/>
    <col min="15117" max="15117" width="13.7109375" style="40" customWidth="1"/>
    <col min="15118" max="15118" width="10.140625" style="40" customWidth="1"/>
    <col min="15119" max="15119" width="14.140625" style="40" customWidth="1"/>
    <col min="15120" max="15120" width="13.5703125" style="40" customWidth="1"/>
    <col min="15121" max="15121" width="16.140625" style="40" customWidth="1"/>
    <col min="15122" max="15122" width="9.85546875" style="40" customWidth="1"/>
    <col min="15123" max="15123" width="11" style="40" customWidth="1"/>
    <col min="15124" max="15360" width="9.140625" style="40"/>
    <col min="15361" max="15361" width="13.7109375" style="40" customWidth="1"/>
    <col min="15362" max="15362" width="35.7109375" style="40" customWidth="1"/>
    <col min="15363" max="15363" width="15.140625" style="40" customWidth="1"/>
    <col min="15364" max="15364" width="16.7109375" style="40" customWidth="1"/>
    <col min="15365" max="15365" width="15.140625" style="40" customWidth="1"/>
    <col min="15366" max="15367" width="14.140625" style="40" customWidth="1"/>
    <col min="15368" max="15368" width="11.42578125" style="40" customWidth="1"/>
    <col min="15369" max="15369" width="13.42578125" style="40" customWidth="1"/>
    <col min="15370" max="15370" width="11.5703125" style="40" customWidth="1"/>
    <col min="15371" max="15371" width="15.7109375" style="40" customWidth="1"/>
    <col min="15372" max="15372" width="14.85546875" style="40" customWidth="1"/>
    <col min="15373" max="15373" width="13.7109375" style="40" customWidth="1"/>
    <col min="15374" max="15374" width="10.140625" style="40" customWidth="1"/>
    <col min="15375" max="15375" width="14.140625" style="40" customWidth="1"/>
    <col min="15376" max="15376" width="13.5703125" style="40" customWidth="1"/>
    <col min="15377" max="15377" width="16.140625" style="40" customWidth="1"/>
    <col min="15378" max="15378" width="9.85546875" style="40" customWidth="1"/>
    <col min="15379" max="15379" width="11" style="40" customWidth="1"/>
    <col min="15380" max="15616" width="9.140625" style="40"/>
    <col min="15617" max="15617" width="13.7109375" style="40" customWidth="1"/>
    <col min="15618" max="15618" width="35.7109375" style="40" customWidth="1"/>
    <col min="15619" max="15619" width="15.140625" style="40" customWidth="1"/>
    <col min="15620" max="15620" width="16.7109375" style="40" customWidth="1"/>
    <col min="15621" max="15621" width="15.140625" style="40" customWidth="1"/>
    <col min="15622" max="15623" width="14.140625" style="40" customWidth="1"/>
    <col min="15624" max="15624" width="11.42578125" style="40" customWidth="1"/>
    <col min="15625" max="15625" width="13.42578125" style="40" customWidth="1"/>
    <col min="15626" max="15626" width="11.5703125" style="40" customWidth="1"/>
    <col min="15627" max="15627" width="15.7109375" style="40" customWidth="1"/>
    <col min="15628" max="15628" width="14.85546875" style="40" customWidth="1"/>
    <col min="15629" max="15629" width="13.7109375" style="40" customWidth="1"/>
    <col min="15630" max="15630" width="10.140625" style="40" customWidth="1"/>
    <col min="15631" max="15631" width="14.140625" style="40" customWidth="1"/>
    <col min="15632" max="15632" width="13.5703125" style="40" customWidth="1"/>
    <col min="15633" max="15633" width="16.140625" style="40" customWidth="1"/>
    <col min="15634" max="15634" width="9.85546875" style="40" customWidth="1"/>
    <col min="15635" max="15635" width="11" style="40" customWidth="1"/>
    <col min="15636" max="15872" width="9.140625" style="40"/>
    <col min="15873" max="15873" width="13.7109375" style="40" customWidth="1"/>
    <col min="15874" max="15874" width="35.7109375" style="40" customWidth="1"/>
    <col min="15875" max="15875" width="15.140625" style="40" customWidth="1"/>
    <col min="15876" max="15876" width="16.7109375" style="40" customWidth="1"/>
    <col min="15877" max="15877" width="15.140625" style="40" customWidth="1"/>
    <col min="15878" max="15879" width="14.140625" style="40" customWidth="1"/>
    <col min="15880" max="15880" width="11.42578125" style="40" customWidth="1"/>
    <col min="15881" max="15881" width="13.42578125" style="40" customWidth="1"/>
    <col min="15882" max="15882" width="11.5703125" style="40" customWidth="1"/>
    <col min="15883" max="15883" width="15.7109375" style="40" customWidth="1"/>
    <col min="15884" max="15884" width="14.85546875" style="40" customWidth="1"/>
    <col min="15885" max="15885" width="13.7109375" style="40" customWidth="1"/>
    <col min="15886" max="15886" width="10.140625" style="40" customWidth="1"/>
    <col min="15887" max="15887" width="14.140625" style="40" customWidth="1"/>
    <col min="15888" max="15888" width="13.5703125" style="40" customWidth="1"/>
    <col min="15889" max="15889" width="16.140625" style="40" customWidth="1"/>
    <col min="15890" max="15890" width="9.85546875" style="40" customWidth="1"/>
    <col min="15891" max="15891" width="11" style="40" customWidth="1"/>
    <col min="15892" max="16128" width="9.140625" style="40"/>
    <col min="16129" max="16129" width="13.7109375" style="40" customWidth="1"/>
    <col min="16130" max="16130" width="35.7109375" style="40" customWidth="1"/>
    <col min="16131" max="16131" width="15.140625" style="40" customWidth="1"/>
    <col min="16132" max="16132" width="16.7109375" style="40" customWidth="1"/>
    <col min="16133" max="16133" width="15.140625" style="40" customWidth="1"/>
    <col min="16134" max="16135" width="14.140625" style="40" customWidth="1"/>
    <col min="16136" max="16136" width="11.42578125" style="40" customWidth="1"/>
    <col min="16137" max="16137" width="13.42578125" style="40" customWidth="1"/>
    <col min="16138" max="16138" width="11.5703125" style="40" customWidth="1"/>
    <col min="16139" max="16139" width="15.7109375" style="40" customWidth="1"/>
    <col min="16140" max="16140" width="14.85546875" style="40" customWidth="1"/>
    <col min="16141" max="16141" width="13.7109375" style="40" customWidth="1"/>
    <col min="16142" max="16142" width="10.140625" style="40" customWidth="1"/>
    <col min="16143" max="16143" width="14.140625" style="40" customWidth="1"/>
    <col min="16144" max="16144" width="13.5703125" style="40" customWidth="1"/>
    <col min="16145" max="16145" width="16.140625" style="40" customWidth="1"/>
    <col min="16146" max="16146" width="9.85546875" style="40" customWidth="1"/>
    <col min="16147" max="16147" width="11" style="40" customWidth="1"/>
    <col min="16148" max="16384" width="9.140625" style="40"/>
  </cols>
  <sheetData>
    <row r="1" spans="1:19" s="26" customFormat="1" ht="63">
      <c r="A1" s="21" t="s">
        <v>15</v>
      </c>
      <c r="B1" s="21" t="s">
        <v>16</v>
      </c>
      <c r="C1" s="22" t="s">
        <v>17</v>
      </c>
      <c r="D1" s="23" t="s">
        <v>18</v>
      </c>
      <c r="E1" s="23" t="s">
        <v>19</v>
      </c>
      <c r="F1" s="24" t="s">
        <v>20</v>
      </c>
      <c r="G1" s="21" t="s">
        <v>21</v>
      </c>
      <c r="H1" s="21" t="s">
        <v>22</v>
      </c>
      <c r="I1" s="21" t="s">
        <v>23</v>
      </c>
      <c r="J1" s="21" t="s">
        <v>24</v>
      </c>
      <c r="K1" s="23" t="s">
        <v>25</v>
      </c>
      <c r="L1" s="23" t="s">
        <v>26</v>
      </c>
      <c r="M1" s="23" t="s">
        <v>27</v>
      </c>
      <c r="N1" s="21" t="s">
        <v>28</v>
      </c>
      <c r="O1" s="23" t="s">
        <v>29</v>
      </c>
      <c r="P1" s="23" t="s">
        <v>30</v>
      </c>
      <c r="Q1" s="23" t="s">
        <v>31</v>
      </c>
      <c r="R1" s="25"/>
      <c r="S1" s="25"/>
    </row>
    <row r="2" spans="1:19" s="27" customFormat="1" ht="12.75" customHeight="1">
      <c r="A2" s="106" t="s">
        <v>32</v>
      </c>
      <c r="B2" s="106"/>
      <c r="C2" s="28"/>
      <c r="D2" s="29"/>
      <c r="E2" s="23"/>
      <c r="F2" s="24"/>
      <c r="G2" s="23"/>
      <c r="H2" s="21"/>
      <c r="I2" s="21"/>
      <c r="J2" s="21"/>
      <c r="K2" s="23"/>
      <c r="L2" s="30"/>
      <c r="M2" s="30"/>
      <c r="N2" s="21"/>
      <c r="O2" s="23"/>
      <c r="P2" s="23"/>
      <c r="Q2" s="23"/>
      <c r="R2" s="25"/>
      <c r="S2" s="25"/>
    </row>
    <row r="3" spans="1:19">
      <c r="A3" s="31" t="s">
        <v>33</v>
      </c>
      <c r="B3" s="32" t="s">
        <v>34</v>
      </c>
      <c r="C3" s="33">
        <v>59847589</v>
      </c>
      <c r="D3" s="33">
        <v>0</v>
      </c>
      <c r="E3" s="34">
        <f>C3-D3</f>
        <v>59847589</v>
      </c>
      <c r="F3" s="35">
        <v>0</v>
      </c>
      <c r="G3" s="36">
        <v>0</v>
      </c>
      <c r="H3" s="36">
        <v>0</v>
      </c>
      <c r="I3" s="37">
        <v>0</v>
      </c>
      <c r="J3" s="37">
        <v>0</v>
      </c>
      <c r="K3" s="34">
        <v>0</v>
      </c>
      <c r="L3" s="30">
        <v>0</v>
      </c>
      <c r="M3" s="34">
        <f>IF(D3&gt;L3,(D3-L3),(0))</f>
        <v>0</v>
      </c>
      <c r="N3" s="38">
        <f>IF(J3&gt;0,((1)-(K3/E3)^(1/J3)),(0))</f>
        <v>0</v>
      </c>
      <c r="O3" s="23">
        <v>0</v>
      </c>
      <c r="P3" s="23">
        <v>0</v>
      </c>
      <c r="Q3" s="39">
        <f>E3-SUM(O3:P3)</f>
        <v>59847589</v>
      </c>
    </row>
    <row r="4" spans="1:19">
      <c r="A4" s="31"/>
      <c r="B4" s="32"/>
      <c r="C4" s="41"/>
      <c r="D4" s="42"/>
      <c r="E4" s="30"/>
      <c r="F4" s="35"/>
      <c r="G4" s="42"/>
      <c r="H4" s="31"/>
      <c r="I4" s="21"/>
      <c r="J4" s="21"/>
      <c r="K4" s="23"/>
      <c r="L4" s="30"/>
      <c r="M4" s="30"/>
      <c r="N4" s="21"/>
      <c r="O4" s="23"/>
      <c r="P4" s="23"/>
      <c r="Q4" s="39"/>
    </row>
    <row r="5" spans="1:19" ht="12.75" customHeight="1">
      <c r="A5" s="107" t="s">
        <v>35</v>
      </c>
      <c r="B5" s="107"/>
      <c r="C5" s="43"/>
      <c r="D5" s="33">
        <f>C5-E5</f>
        <v>0</v>
      </c>
      <c r="E5" s="30"/>
      <c r="F5" s="35"/>
      <c r="G5" s="42"/>
      <c r="H5" s="31"/>
      <c r="I5" s="21"/>
      <c r="J5" s="21"/>
      <c r="K5" s="23"/>
      <c r="L5" s="30"/>
      <c r="M5" s="30"/>
      <c r="N5" s="21"/>
      <c r="O5" s="23"/>
      <c r="P5" s="23"/>
      <c r="Q5" s="23"/>
    </row>
    <row r="6" spans="1:19">
      <c r="A6" s="44">
        <v>40812</v>
      </c>
      <c r="B6" s="32" t="s">
        <v>36</v>
      </c>
      <c r="C6" s="45">
        <v>41563746.420000002</v>
      </c>
      <c r="D6" s="33">
        <v>4865265</v>
      </c>
      <c r="E6" s="34">
        <f>C6-D6</f>
        <v>36698481.420000002</v>
      </c>
      <c r="F6" s="46">
        <v>65</v>
      </c>
      <c r="G6" s="47">
        <v>60</v>
      </c>
      <c r="H6" s="47">
        <v>65</v>
      </c>
      <c r="I6" s="48">
        <f>($B$29-A6)/365</f>
        <v>2.5123287671232877</v>
      </c>
      <c r="J6" s="48">
        <f>H6-I6</f>
        <v>62.487671232876714</v>
      </c>
      <c r="K6" s="34">
        <f>ROUND(C6*5%,0.1)</f>
        <v>2078187</v>
      </c>
      <c r="L6" s="30">
        <f>C6-K6</f>
        <v>39485559.420000002</v>
      </c>
      <c r="M6" s="34">
        <f>IF(D6&gt;L6,(D6-L6),(0))</f>
        <v>0</v>
      </c>
      <c r="N6" s="38">
        <f>IF(J6&gt;0,((1)-(K6/E6)^(1/J6)),(0))</f>
        <v>4.4909229948513096E-2</v>
      </c>
      <c r="O6" s="39">
        <f>IF(AND(J6&lt;1,J6&gt;0),(E6-K6),(E6*N6))</f>
        <v>1648100.5408520156</v>
      </c>
      <c r="P6" s="49">
        <f>IF(AND(J6&lt;0,L6&gt;D6),(L6-D6),0)</f>
        <v>0</v>
      </c>
      <c r="Q6" s="39">
        <f>E6-SUM(O6:P6)</f>
        <v>35050380.879147984</v>
      </c>
    </row>
    <row r="7" spans="1:19">
      <c r="A7" s="44"/>
      <c r="B7" s="32"/>
      <c r="C7" s="41"/>
      <c r="D7" s="33"/>
      <c r="E7" s="34"/>
      <c r="F7" s="50"/>
      <c r="G7" s="51"/>
      <c r="H7" s="51"/>
      <c r="I7" s="48"/>
      <c r="J7" s="48"/>
      <c r="K7" s="34"/>
      <c r="L7" s="34"/>
      <c r="M7" s="34"/>
      <c r="N7" s="38"/>
      <c r="O7" s="39"/>
      <c r="P7" s="39"/>
      <c r="Q7" s="39"/>
    </row>
    <row r="8" spans="1:19" ht="12.75" customHeight="1">
      <c r="A8" s="107" t="s">
        <v>37</v>
      </c>
      <c r="B8" s="107"/>
      <c r="C8" s="43"/>
      <c r="D8" s="33"/>
      <c r="E8" s="34"/>
      <c r="F8" s="50"/>
      <c r="G8" s="51"/>
      <c r="H8" s="51"/>
      <c r="I8" s="48"/>
      <c r="J8" s="48"/>
      <c r="K8" s="34"/>
      <c r="L8" s="34"/>
      <c r="M8" s="34"/>
      <c r="N8" s="38"/>
      <c r="O8" s="39"/>
      <c r="P8" s="39"/>
      <c r="Q8" s="39"/>
    </row>
    <row r="9" spans="1:19">
      <c r="A9" s="44">
        <v>40659</v>
      </c>
      <c r="B9" s="32" t="s">
        <v>38</v>
      </c>
      <c r="C9" s="52">
        <v>690500</v>
      </c>
      <c r="D9" s="33">
        <v>248614</v>
      </c>
      <c r="E9" s="34">
        <f t="shared" ref="E9:E17" si="0">C9-D9</f>
        <v>441886</v>
      </c>
      <c r="F9" s="50">
        <v>8</v>
      </c>
      <c r="G9" s="51">
        <v>5</v>
      </c>
      <c r="H9" s="51">
        <v>5</v>
      </c>
      <c r="I9" s="48">
        <f>($B$29-A9)/365</f>
        <v>2.9315068493150687</v>
      </c>
      <c r="J9" s="48">
        <f t="shared" ref="J9:J15" si="1">H9-I9</f>
        <v>2.0684931506849313</v>
      </c>
      <c r="K9" s="34">
        <f t="shared" ref="K9:K17" si="2">ROUND(C9*5%,0.1)</f>
        <v>34525</v>
      </c>
      <c r="L9" s="30">
        <f t="shared" ref="L9:L17" si="3">C9-K9</f>
        <v>655975</v>
      </c>
      <c r="M9" s="34">
        <f t="shared" ref="M9:M17" si="4">IF(D9&gt;L9,(D9-L9),(0))</f>
        <v>0</v>
      </c>
      <c r="N9" s="38">
        <f t="shared" ref="N9:N17" si="5">IF(J9&gt;0,((1)-(K9/E9)^(1/J9)),(0))</f>
        <v>0.70843025290451589</v>
      </c>
      <c r="O9" s="39">
        <f t="shared" ref="O9:O17" si="6">IF(AND(J9&lt;1,J9&gt;0),(E9-K9),(E9*N9))</f>
        <v>313045.41073496488</v>
      </c>
      <c r="P9" s="49">
        <f t="shared" ref="P9:P17" si="7">IF(AND(J9&lt;0,L9&gt;D9),(L9-D9),0)</f>
        <v>0</v>
      </c>
      <c r="Q9" s="39">
        <f t="shared" ref="Q9:Q17" si="8">E9-SUM(O9:P9)</f>
        <v>128840.58926503512</v>
      </c>
    </row>
    <row r="10" spans="1:19">
      <c r="A10" s="44">
        <v>40692</v>
      </c>
      <c r="B10" s="32" t="s">
        <v>39</v>
      </c>
      <c r="C10" s="52">
        <v>34760</v>
      </c>
      <c r="D10" s="33">
        <v>12458</v>
      </c>
      <c r="E10" s="34">
        <f t="shared" si="0"/>
        <v>22302</v>
      </c>
      <c r="F10" s="50">
        <v>6</v>
      </c>
      <c r="G10" s="51">
        <v>5</v>
      </c>
      <c r="H10" s="51">
        <v>5</v>
      </c>
      <c r="I10" s="48">
        <f>($B$29-A10)/365</f>
        <v>2.8410958904109589</v>
      </c>
      <c r="J10" s="48">
        <f t="shared" si="1"/>
        <v>2.1589041095890411</v>
      </c>
      <c r="K10" s="34">
        <f t="shared" si="2"/>
        <v>1738</v>
      </c>
      <c r="L10" s="30">
        <f t="shared" si="3"/>
        <v>33022</v>
      </c>
      <c r="M10" s="34">
        <f t="shared" si="4"/>
        <v>0</v>
      </c>
      <c r="N10" s="38">
        <f t="shared" si="5"/>
        <v>0.69335177772245271</v>
      </c>
      <c r="O10" s="39">
        <f t="shared" si="6"/>
        <v>15463.13134676614</v>
      </c>
      <c r="P10" s="49">
        <f t="shared" si="7"/>
        <v>0</v>
      </c>
      <c r="Q10" s="39">
        <f t="shared" si="8"/>
        <v>6838.8686532338597</v>
      </c>
    </row>
    <row r="11" spans="1:19">
      <c r="A11" s="44">
        <v>40742</v>
      </c>
      <c r="B11" s="32" t="s">
        <v>40</v>
      </c>
      <c r="C11" s="52">
        <v>3218760</v>
      </c>
      <c r="D11" s="33">
        <v>349872</v>
      </c>
      <c r="E11" s="34">
        <f t="shared" si="0"/>
        <v>2868888</v>
      </c>
      <c r="F11" s="46">
        <v>8</v>
      </c>
      <c r="G11" s="47">
        <v>10</v>
      </c>
      <c r="H11" s="47">
        <v>8</v>
      </c>
      <c r="I11" s="48">
        <f>($B$29-A11)/365</f>
        <v>2.7041095890410958</v>
      </c>
      <c r="J11" s="48">
        <f t="shared" si="1"/>
        <v>5.2958904109589042</v>
      </c>
      <c r="K11" s="34">
        <f t="shared" si="2"/>
        <v>160938</v>
      </c>
      <c r="L11" s="30">
        <f t="shared" si="3"/>
        <v>3057822</v>
      </c>
      <c r="M11" s="34">
        <f t="shared" si="4"/>
        <v>0</v>
      </c>
      <c r="N11" s="38">
        <f t="shared" si="5"/>
        <v>0.41954478742777579</v>
      </c>
      <c r="O11" s="39">
        <f t="shared" si="6"/>
        <v>1203627.0061140968</v>
      </c>
      <c r="P11" s="49">
        <f t="shared" si="7"/>
        <v>0</v>
      </c>
      <c r="Q11" s="39">
        <f t="shared" si="8"/>
        <v>1665260.9938859032</v>
      </c>
    </row>
    <row r="12" spans="1:19">
      <c r="A12" s="44">
        <v>40764</v>
      </c>
      <c r="B12" s="32" t="s">
        <v>41</v>
      </c>
      <c r="C12" s="52">
        <v>2284120</v>
      </c>
      <c r="D12" s="33">
        <v>434858</v>
      </c>
      <c r="E12" s="34">
        <f t="shared" si="0"/>
        <v>1849262</v>
      </c>
      <c r="F12" s="50">
        <v>12</v>
      </c>
      <c r="G12" s="51">
        <v>10</v>
      </c>
      <c r="H12" s="51">
        <v>10</v>
      </c>
      <c r="I12" s="48">
        <f>($B$29-A12)/365</f>
        <v>2.6438356164383561</v>
      </c>
      <c r="J12" s="48">
        <f t="shared" si="1"/>
        <v>7.3561643835616444</v>
      </c>
      <c r="K12" s="34">
        <f t="shared" si="2"/>
        <v>114206</v>
      </c>
      <c r="L12" s="30">
        <f t="shared" si="3"/>
        <v>2169914</v>
      </c>
      <c r="M12" s="34">
        <f t="shared" si="4"/>
        <v>0</v>
      </c>
      <c r="N12" s="38">
        <f t="shared" si="5"/>
        <v>0.31513342996334504</v>
      </c>
      <c r="O12" s="39">
        <f t="shared" si="6"/>
        <v>582764.27696087537</v>
      </c>
      <c r="P12" s="49">
        <f t="shared" si="7"/>
        <v>0</v>
      </c>
      <c r="Q12" s="39">
        <f t="shared" si="8"/>
        <v>1266497.7230391246</v>
      </c>
    </row>
    <row r="13" spans="1:19">
      <c r="A13" s="44">
        <v>39887</v>
      </c>
      <c r="B13" s="32" t="s">
        <v>42</v>
      </c>
      <c r="C13" s="52">
        <v>713864</v>
      </c>
      <c r="D13" s="33">
        <v>358478</v>
      </c>
      <c r="E13" s="34">
        <f t="shared" si="0"/>
        <v>355386</v>
      </c>
      <c r="F13" s="50">
        <v>11</v>
      </c>
      <c r="G13" s="51">
        <v>10</v>
      </c>
      <c r="H13" s="51">
        <v>10</v>
      </c>
      <c r="I13" s="48">
        <f>($B$29-A13)/365</f>
        <v>5.0465753424657533</v>
      </c>
      <c r="J13" s="48">
        <f t="shared" si="1"/>
        <v>4.9534246575342467</v>
      </c>
      <c r="K13" s="34">
        <f t="shared" si="2"/>
        <v>35693</v>
      </c>
      <c r="L13" s="30">
        <f t="shared" si="3"/>
        <v>678171</v>
      </c>
      <c r="M13" s="34">
        <f t="shared" si="4"/>
        <v>0</v>
      </c>
      <c r="N13" s="38">
        <f t="shared" si="5"/>
        <v>0.37121878740210867</v>
      </c>
      <c r="O13" s="39">
        <f t="shared" si="6"/>
        <v>131925.95997968578</v>
      </c>
      <c r="P13" s="49">
        <f t="shared" si="7"/>
        <v>0</v>
      </c>
      <c r="Q13" s="39">
        <f t="shared" si="8"/>
        <v>223460.04002031422</v>
      </c>
    </row>
    <row r="14" spans="1:19">
      <c r="A14" s="44">
        <v>39779</v>
      </c>
      <c r="B14" s="32" t="s">
        <v>43</v>
      </c>
      <c r="C14" s="52">
        <v>216126</v>
      </c>
      <c r="D14" s="33">
        <v>74258</v>
      </c>
      <c r="E14" s="34">
        <f t="shared" si="0"/>
        <v>141868</v>
      </c>
      <c r="F14" s="50">
        <v>14</v>
      </c>
      <c r="G14" s="51">
        <v>10</v>
      </c>
      <c r="H14" s="51">
        <v>10</v>
      </c>
      <c r="I14" s="48">
        <f>($B$29-A14)/365</f>
        <v>5.3424657534246576</v>
      </c>
      <c r="J14" s="48">
        <f t="shared" si="1"/>
        <v>4.6575342465753424</v>
      </c>
      <c r="K14" s="34">
        <f t="shared" si="2"/>
        <v>10806</v>
      </c>
      <c r="L14" s="30">
        <f t="shared" si="3"/>
        <v>205320</v>
      </c>
      <c r="M14" s="34">
        <f t="shared" si="4"/>
        <v>0</v>
      </c>
      <c r="N14" s="38">
        <f t="shared" si="5"/>
        <v>0.42467704924492555</v>
      </c>
      <c r="O14" s="39">
        <f t="shared" si="6"/>
        <v>60248.083622279097</v>
      </c>
      <c r="P14" s="49">
        <f t="shared" si="7"/>
        <v>0</v>
      </c>
      <c r="Q14" s="39">
        <f t="shared" si="8"/>
        <v>81619.916377720903</v>
      </c>
    </row>
    <row r="15" spans="1:19">
      <c r="A15" s="44">
        <v>40996</v>
      </c>
      <c r="B15" s="32" t="s">
        <v>45</v>
      </c>
      <c r="C15" s="52">
        <v>360001</v>
      </c>
      <c r="D15" s="33">
        <v>13065</v>
      </c>
      <c r="E15" s="34">
        <f t="shared" si="0"/>
        <v>346936</v>
      </c>
      <c r="F15" s="46">
        <v>3</v>
      </c>
      <c r="G15" s="47">
        <v>5</v>
      </c>
      <c r="H15" s="47">
        <v>3</v>
      </c>
      <c r="I15" s="48">
        <f>($B$29-A15)/365</f>
        <v>2.0082191780821916</v>
      </c>
      <c r="J15" s="48">
        <f t="shared" si="1"/>
        <v>0.99178082191780836</v>
      </c>
      <c r="K15" s="34">
        <f t="shared" si="2"/>
        <v>18000</v>
      </c>
      <c r="L15" s="30">
        <f t="shared" si="3"/>
        <v>342001</v>
      </c>
      <c r="M15" s="34">
        <f t="shared" si="4"/>
        <v>0</v>
      </c>
      <c r="N15" s="38">
        <f t="shared" si="5"/>
        <v>0.94937393660759828</v>
      </c>
      <c r="O15" s="39">
        <f t="shared" si="6"/>
        <v>328936</v>
      </c>
      <c r="P15" s="49">
        <f t="shared" si="7"/>
        <v>0</v>
      </c>
      <c r="Q15" s="39">
        <f t="shared" si="8"/>
        <v>18000</v>
      </c>
    </row>
    <row r="16" spans="1:19">
      <c r="A16" s="44">
        <v>38584</v>
      </c>
      <c r="B16" s="32" t="s">
        <v>46</v>
      </c>
      <c r="C16" s="53">
        <v>59000</v>
      </c>
      <c r="D16" s="33">
        <v>2002710</v>
      </c>
      <c r="E16" s="34">
        <f t="shared" si="0"/>
        <v>-1943710</v>
      </c>
      <c r="F16" s="50">
        <v>5</v>
      </c>
      <c r="G16" s="51">
        <v>3</v>
      </c>
      <c r="H16" s="51">
        <v>3</v>
      </c>
      <c r="I16" s="48">
        <f>($B$29-A16)/365</f>
        <v>8.6164383561643838</v>
      </c>
      <c r="J16" s="48">
        <f>H16-I16</f>
        <v>-5.6164383561643838</v>
      </c>
      <c r="K16" s="34">
        <f t="shared" si="2"/>
        <v>2950</v>
      </c>
      <c r="L16" s="30">
        <f t="shared" si="3"/>
        <v>56050</v>
      </c>
      <c r="M16" s="34">
        <f t="shared" si="4"/>
        <v>1946660</v>
      </c>
      <c r="N16" s="38">
        <f t="shared" si="5"/>
        <v>0</v>
      </c>
      <c r="O16" s="39">
        <f t="shared" si="6"/>
        <v>0</v>
      </c>
      <c r="P16" s="49">
        <f t="shared" si="7"/>
        <v>0</v>
      </c>
      <c r="Q16" s="39">
        <f t="shared" si="8"/>
        <v>-1943710</v>
      </c>
    </row>
    <row r="17" spans="1:17">
      <c r="A17" s="44">
        <v>41717</v>
      </c>
      <c r="B17" s="32" t="s">
        <v>46</v>
      </c>
      <c r="C17" s="52">
        <v>180000</v>
      </c>
      <c r="D17" s="33">
        <v>2560</v>
      </c>
      <c r="E17" s="34">
        <f t="shared" si="0"/>
        <v>177440</v>
      </c>
      <c r="F17" s="50">
        <v>5</v>
      </c>
      <c r="G17" s="51">
        <v>3</v>
      </c>
      <c r="H17" s="51">
        <v>3</v>
      </c>
      <c r="I17" s="48">
        <f>($B$29-A17)/365</f>
        <v>3.287671232876712E-2</v>
      </c>
      <c r="J17" s="48">
        <f>H17-I17</f>
        <v>2.967123287671233</v>
      </c>
      <c r="K17" s="34">
        <f t="shared" si="2"/>
        <v>9000</v>
      </c>
      <c r="L17" s="30">
        <f t="shared" si="3"/>
        <v>171000</v>
      </c>
      <c r="M17" s="34">
        <f t="shared" si="4"/>
        <v>0</v>
      </c>
      <c r="N17" s="38">
        <f t="shared" si="5"/>
        <v>0.63388738895482588</v>
      </c>
      <c r="O17" s="39">
        <f t="shared" si="6"/>
        <v>112476.9782961443</v>
      </c>
      <c r="P17" s="49">
        <f t="shared" si="7"/>
        <v>0</v>
      </c>
      <c r="Q17" s="39">
        <f t="shared" si="8"/>
        <v>64963.021703855702</v>
      </c>
    </row>
    <row r="18" spans="1:17">
      <c r="A18" s="54"/>
      <c r="B18" s="32"/>
      <c r="C18" s="41"/>
      <c r="D18" s="33"/>
      <c r="E18" s="34"/>
      <c r="F18" s="50"/>
      <c r="G18" s="51"/>
      <c r="H18" s="51"/>
      <c r="I18" s="48"/>
      <c r="J18" s="48"/>
      <c r="K18" s="34"/>
      <c r="L18" s="34"/>
      <c r="M18" s="34"/>
      <c r="N18" s="38"/>
      <c r="O18" s="39"/>
      <c r="P18" s="39"/>
      <c r="Q18" s="39"/>
    </row>
    <row r="19" spans="1:17" ht="12.75" customHeight="1">
      <c r="A19" s="107" t="s">
        <v>47</v>
      </c>
      <c r="B19" s="107"/>
      <c r="C19" s="43"/>
      <c r="D19" s="33"/>
      <c r="E19" s="34"/>
      <c r="F19" s="50"/>
      <c r="G19" s="51"/>
      <c r="H19" s="51"/>
      <c r="I19" s="48"/>
      <c r="J19" s="48"/>
      <c r="K19" s="34"/>
      <c r="L19" s="34"/>
      <c r="M19" s="34"/>
      <c r="N19" s="38"/>
      <c r="O19" s="39"/>
      <c r="P19" s="39"/>
      <c r="Q19" s="39"/>
    </row>
    <row r="20" spans="1:17">
      <c r="A20" s="44">
        <v>40658</v>
      </c>
      <c r="B20" s="55" t="s">
        <v>48</v>
      </c>
      <c r="C20" s="56">
        <v>2092276</v>
      </c>
      <c r="D20" s="33">
        <v>942877</v>
      </c>
      <c r="E20" s="34">
        <f>C20-D20</f>
        <v>1149399</v>
      </c>
      <c r="F20" s="50">
        <v>12</v>
      </c>
      <c r="G20" s="51">
        <v>10</v>
      </c>
      <c r="H20" s="51">
        <v>10</v>
      </c>
      <c r="I20" s="48">
        <f>($B$29-A20)/365</f>
        <v>2.9342465753424656</v>
      </c>
      <c r="J20" s="48">
        <f>H20-I20</f>
        <v>7.0657534246575349</v>
      </c>
      <c r="K20" s="34">
        <f>ROUND(C20*5%,0.1)</f>
        <v>104614</v>
      </c>
      <c r="L20" s="30">
        <f>C20-K20</f>
        <v>1987662</v>
      </c>
      <c r="M20" s="34">
        <f>IF(D20&gt;L20,(D20-L20),(0))</f>
        <v>0</v>
      </c>
      <c r="N20" s="38">
        <f>IF(J20&gt;0,((1)-(K20/E20)^(1/J20)),(0))</f>
        <v>0.28766139704026661</v>
      </c>
      <c r="O20" s="39">
        <f>IF(AND(J20&lt;1,J20&gt;0),(E20-K20),(E20*N20))</f>
        <v>330637.72209668538</v>
      </c>
      <c r="P20" s="49">
        <f>IF(AND(J20&lt;0,L20&gt;D20),(L20-D20),0)</f>
        <v>0</v>
      </c>
      <c r="Q20" s="39">
        <f>E20-SUM(O20:P20)</f>
        <v>818761.27790331468</v>
      </c>
    </row>
    <row r="21" spans="1:17">
      <c r="A21" s="44">
        <v>40711</v>
      </c>
      <c r="B21" s="55" t="s">
        <v>49</v>
      </c>
      <c r="C21" s="56">
        <v>3458745</v>
      </c>
      <c r="D21" s="33">
        <v>1348758</v>
      </c>
      <c r="E21" s="34">
        <f>C21-D21</f>
        <v>2109987</v>
      </c>
      <c r="F21" s="50">
        <v>11</v>
      </c>
      <c r="G21" s="51">
        <v>10</v>
      </c>
      <c r="H21" s="51">
        <v>10</v>
      </c>
      <c r="I21" s="48">
        <f>($B$29-A21)/365</f>
        <v>2.7890410958904108</v>
      </c>
      <c r="J21" s="48">
        <f>H21-I21</f>
        <v>7.2109589041095887</v>
      </c>
      <c r="K21" s="34">
        <f>ROUND(C21*5%,0.1)</f>
        <v>172937</v>
      </c>
      <c r="L21" s="30">
        <f>C21-K21</f>
        <v>3285808</v>
      </c>
      <c r="M21" s="34">
        <f>IF(D21&gt;L21,(D21-L21),(0))</f>
        <v>0</v>
      </c>
      <c r="N21" s="38">
        <f>IF(J21&gt;0,((1)-(K21/E21)^(1/J21)),(0))</f>
        <v>0.29312673786098908</v>
      </c>
      <c r="O21" s="39">
        <f>IF(AND(J21&lt;1,J21&gt;0),(E21-K21),(E21*N21))</f>
        <v>618493.60623909475</v>
      </c>
      <c r="P21" s="49">
        <f>IF(AND(J21&lt;0,L21&gt;D21),(L21-D21),0)</f>
        <v>0</v>
      </c>
      <c r="Q21" s="39">
        <f>E21-SUM(O21:P21)</f>
        <v>1491493.3937609051</v>
      </c>
    </row>
    <row r="22" spans="1:17">
      <c r="A22" s="54"/>
      <c r="B22" s="32"/>
      <c r="C22" s="41"/>
      <c r="D22" s="33"/>
      <c r="E22" s="34"/>
      <c r="F22" s="50"/>
      <c r="G22" s="51"/>
      <c r="H22" s="51"/>
      <c r="I22" s="48"/>
      <c r="J22" s="48"/>
      <c r="K22" s="34"/>
      <c r="L22" s="34"/>
      <c r="M22" s="34"/>
      <c r="N22" s="38"/>
      <c r="O22" s="39"/>
      <c r="P22" s="39"/>
      <c r="Q22" s="39"/>
    </row>
    <row r="23" spans="1:17" ht="12.75" customHeight="1">
      <c r="A23" s="107" t="s">
        <v>50</v>
      </c>
      <c r="B23" s="107"/>
      <c r="C23" s="43"/>
      <c r="D23" s="33"/>
      <c r="E23" s="34"/>
      <c r="F23" s="50"/>
      <c r="G23" s="51"/>
      <c r="H23" s="51"/>
      <c r="I23" s="48"/>
      <c r="J23" s="48"/>
      <c r="K23" s="34"/>
      <c r="L23" s="34"/>
      <c r="M23" s="34"/>
      <c r="N23" s="38"/>
      <c r="O23" s="39"/>
      <c r="P23" s="39"/>
      <c r="Q23" s="39"/>
    </row>
    <row r="24" spans="1:17">
      <c r="A24" s="54">
        <v>40199</v>
      </c>
      <c r="B24" s="32" t="s">
        <v>51</v>
      </c>
      <c r="C24" s="41">
        <f>36367*2</f>
        <v>72734</v>
      </c>
      <c r="D24" s="33">
        <v>51868</v>
      </c>
      <c r="E24" s="34">
        <f>C24-D24</f>
        <v>20866</v>
      </c>
      <c r="F24" s="50">
        <v>11</v>
      </c>
      <c r="G24" s="51">
        <v>10</v>
      </c>
      <c r="H24" s="51">
        <v>10</v>
      </c>
      <c r="I24" s="48">
        <f>($B$29-A24)/365</f>
        <v>4.1917808219178081</v>
      </c>
      <c r="J24" s="48">
        <f>H24-I24</f>
        <v>5.8082191780821919</v>
      </c>
      <c r="K24" s="34">
        <f>ROUND(C24*5%,0.1)</f>
        <v>3637</v>
      </c>
      <c r="L24" s="30">
        <f>C24-K24</f>
        <v>69097</v>
      </c>
      <c r="M24" s="34">
        <f>IF(D24&gt;L24,(D24-L24),(0))</f>
        <v>0</v>
      </c>
      <c r="N24" s="38">
        <f>IF(J24&gt;0,((1)-(K24/E24)^(1/J24)),(0))</f>
        <v>0.25975502201495304</v>
      </c>
      <c r="O24" s="39">
        <f>IF(AND(J24&lt;1,J24&gt;0),(E24-K24),(E24*N24))</f>
        <v>5420.0482893640101</v>
      </c>
      <c r="P24" s="49">
        <f>IF(AND(J24&lt;0,L24&gt;D24),(L24-D24),0)</f>
        <v>0</v>
      </c>
      <c r="Q24" s="39">
        <f>E24-SUM(O24:P24)</f>
        <v>15445.951710635989</v>
      </c>
    </row>
    <row r="25" spans="1:17">
      <c r="A25" s="54">
        <v>40765</v>
      </c>
      <c r="B25" s="32" t="s">
        <v>52</v>
      </c>
      <c r="C25" s="41">
        <v>1413428</v>
      </c>
      <c r="D25" s="33">
        <v>766180</v>
      </c>
      <c r="E25" s="57">
        <f>C25-D25</f>
        <v>647248</v>
      </c>
      <c r="F25" s="50">
        <v>10</v>
      </c>
      <c r="G25" s="51">
        <v>8</v>
      </c>
      <c r="H25" s="51">
        <v>8</v>
      </c>
      <c r="I25" s="48">
        <f>($B$29-A25)/365</f>
        <v>2.6410958904109587</v>
      </c>
      <c r="J25" s="48">
        <f>H25-I25</f>
        <v>5.3589041095890408</v>
      </c>
      <c r="K25" s="34">
        <f>ROUND(C25*5%,0.1)</f>
        <v>70671</v>
      </c>
      <c r="L25" s="30">
        <f>C25-K25</f>
        <v>1342757</v>
      </c>
      <c r="M25" s="34">
        <f>IF(D25&gt;L25,(D25-L25),(0))</f>
        <v>0</v>
      </c>
      <c r="N25" s="38">
        <f>IF(J25&gt;0,((1)-(K25/E25)^(1/J25)),(0))</f>
        <v>0.33851880101503051</v>
      </c>
      <c r="O25" s="39">
        <f>IF(AND(J25&lt;1,J25&gt;0),(E25-K25),(E25*N25))</f>
        <v>219105.61691937648</v>
      </c>
      <c r="P25" s="49">
        <f>IF(AND(J25&lt;0,L25&gt;D25),(L25-D25),0)</f>
        <v>0</v>
      </c>
      <c r="Q25" s="39">
        <f>E25-SUM(O25:P25)</f>
        <v>428142.38308062352</v>
      </c>
    </row>
    <row r="26" spans="1:17">
      <c r="A26" s="54"/>
      <c r="B26" s="32"/>
      <c r="C26" s="41"/>
      <c r="D26" s="58"/>
      <c r="E26" s="59"/>
      <c r="F26" s="60"/>
      <c r="G26" s="61"/>
      <c r="H26" s="61"/>
      <c r="I26" s="62"/>
      <c r="J26" s="62"/>
      <c r="K26" s="63"/>
      <c r="L26" s="34"/>
      <c r="M26" s="34"/>
      <c r="N26" s="38"/>
      <c r="O26" s="39"/>
      <c r="P26" s="39"/>
      <c r="Q26" s="39"/>
    </row>
    <row r="27" spans="1:17">
      <c r="A27" s="64"/>
      <c r="B27" s="65"/>
      <c r="C27" s="66"/>
      <c r="D27" s="33"/>
      <c r="E27" s="33"/>
      <c r="F27" s="50"/>
      <c r="G27" s="33"/>
      <c r="H27" s="51"/>
      <c r="I27" s="48"/>
      <c r="J27" s="48"/>
      <c r="K27" s="63"/>
      <c r="L27" s="34"/>
      <c r="M27" s="34"/>
      <c r="N27" s="67"/>
      <c r="O27" s="39"/>
      <c r="P27" s="39"/>
      <c r="Q27" s="39"/>
    </row>
    <row r="28" spans="1:17">
      <c r="A28" s="68"/>
      <c r="B28" s="69" t="s">
        <v>53</v>
      </c>
      <c r="C28" s="58">
        <f>SUM(C3:C26)</f>
        <v>116205649.42</v>
      </c>
      <c r="D28" s="58">
        <f>SUM(D3:D26)</f>
        <v>11471821</v>
      </c>
      <c r="E28" s="58">
        <f>SUM(E3:E26)</f>
        <v>104733828.42</v>
      </c>
      <c r="F28" s="60"/>
      <c r="G28" s="58"/>
      <c r="H28" s="61"/>
      <c r="I28" s="62"/>
      <c r="J28" s="67"/>
      <c r="K28" s="63">
        <f>SUM(K3:K26)</f>
        <v>2817902</v>
      </c>
      <c r="L28" s="63">
        <f>SUM(L3:L26)</f>
        <v>53540158.420000002</v>
      </c>
      <c r="M28" s="63">
        <f>SUM(M3:M26)</f>
        <v>1946660</v>
      </c>
      <c r="N28" s="67"/>
      <c r="O28" s="63">
        <f>SUM(O3:O26)</f>
        <v>5570244.3814513488</v>
      </c>
      <c r="P28" s="63">
        <f>SUM(P6:P27)</f>
        <v>0</v>
      </c>
      <c r="Q28" s="63">
        <f>SUM(Q3:Q27)</f>
        <v>99163584.038548648</v>
      </c>
    </row>
    <row r="29" spans="1:17">
      <c r="B29" s="70">
        <v>41729</v>
      </c>
      <c r="C29" s="71"/>
      <c r="D29" s="72"/>
      <c r="E29" s="73"/>
      <c r="F29" s="74"/>
      <c r="G29" s="72"/>
      <c r="H29" s="108"/>
      <c r="I29" s="108"/>
      <c r="J29" s="75"/>
      <c r="K29" s="73"/>
      <c r="L29" s="73"/>
      <c r="M29" s="73"/>
      <c r="N29" s="75"/>
    </row>
    <row r="30" spans="1:17">
      <c r="A30" s="76"/>
      <c r="B30" s="77"/>
      <c r="C30" s="78"/>
      <c r="D30" s="72"/>
      <c r="E30" s="73"/>
      <c r="F30" s="74"/>
      <c r="G30" s="72"/>
      <c r="H30" s="79"/>
      <c r="I30" s="75"/>
      <c r="J30" s="75"/>
      <c r="K30" s="73"/>
      <c r="L30" s="73"/>
      <c r="M30" s="73"/>
      <c r="N30" s="75"/>
    </row>
    <row r="31" spans="1:17">
      <c r="B31" s="40"/>
      <c r="C31" s="80"/>
      <c r="D31" s="72"/>
      <c r="E31" s="73"/>
      <c r="F31" s="74"/>
      <c r="G31" s="72"/>
      <c r="H31" s="79"/>
      <c r="I31" s="75"/>
      <c r="J31" s="75"/>
      <c r="K31" s="73"/>
      <c r="L31" s="73"/>
      <c r="M31" s="73"/>
      <c r="N31" s="75"/>
      <c r="O31" s="81"/>
      <c r="P31" s="81"/>
    </row>
    <row r="32" spans="1:17">
      <c r="B32" s="40"/>
      <c r="C32" s="80"/>
      <c r="D32" s="78"/>
      <c r="E32" s="81"/>
      <c r="F32" s="82"/>
      <c r="G32" s="78"/>
      <c r="H32" s="83"/>
      <c r="I32" s="84"/>
      <c r="J32" s="84"/>
      <c r="K32" s="81"/>
      <c r="O32" s="81"/>
    </row>
    <row r="33" spans="1:19" s="87" customFormat="1">
      <c r="A33" s="79"/>
      <c r="B33" s="85"/>
      <c r="C33" s="86"/>
      <c r="D33" s="72"/>
      <c r="E33" s="73"/>
      <c r="F33" s="74"/>
      <c r="G33" s="72"/>
      <c r="H33" s="79"/>
      <c r="I33" s="75"/>
      <c r="J33" s="75"/>
      <c r="K33" s="73"/>
      <c r="L33" s="73"/>
      <c r="M33" s="73"/>
      <c r="N33" s="75"/>
      <c r="O33" s="25"/>
      <c r="P33" s="25"/>
      <c r="Q33" s="25"/>
      <c r="R33" s="25"/>
      <c r="S33" s="25"/>
    </row>
    <row r="34" spans="1:19" s="87" customFormat="1">
      <c r="A34" s="79"/>
      <c r="B34" s="85"/>
      <c r="C34" s="86"/>
      <c r="D34" s="72"/>
      <c r="E34" s="73"/>
      <c r="F34" s="74"/>
      <c r="G34" s="72"/>
      <c r="H34" s="79"/>
      <c r="I34" s="75"/>
      <c r="J34" s="75"/>
      <c r="K34" s="73"/>
      <c r="L34" s="73"/>
      <c r="M34" s="73"/>
      <c r="N34" s="75"/>
      <c r="O34" s="25"/>
      <c r="P34" s="25"/>
      <c r="Q34" s="25"/>
      <c r="R34" s="25"/>
      <c r="S34" s="25"/>
    </row>
    <row r="35" spans="1:19" s="87" customFormat="1">
      <c r="A35" s="79"/>
      <c r="B35" s="85"/>
      <c r="C35" s="86"/>
      <c r="D35" s="72"/>
      <c r="E35" s="73"/>
      <c r="F35" s="74"/>
      <c r="G35" s="72"/>
      <c r="H35" s="79"/>
      <c r="I35" s="75"/>
      <c r="J35" s="75"/>
      <c r="K35" s="73"/>
      <c r="L35" s="73"/>
      <c r="M35" s="73"/>
      <c r="N35" s="75"/>
      <c r="O35" s="25"/>
      <c r="P35" s="25"/>
      <c r="Q35" s="25"/>
      <c r="R35" s="25"/>
      <c r="S35" s="25"/>
    </row>
    <row r="36" spans="1:19" s="87" customFormat="1">
      <c r="A36" s="79"/>
      <c r="B36" s="85"/>
      <c r="C36" s="86"/>
      <c r="D36" s="72"/>
      <c r="E36" s="73"/>
      <c r="F36" s="74"/>
      <c r="G36" s="72"/>
      <c r="H36" s="79"/>
      <c r="I36" s="75"/>
      <c r="J36" s="75"/>
      <c r="K36" s="73"/>
      <c r="L36" s="73"/>
      <c r="M36" s="73"/>
      <c r="N36" s="75"/>
      <c r="O36" s="25"/>
      <c r="P36" s="25"/>
      <c r="Q36" s="25"/>
      <c r="R36" s="25"/>
      <c r="S36" s="25"/>
    </row>
    <row r="37" spans="1:19" s="87" customFormat="1">
      <c r="A37" s="79"/>
      <c r="B37" s="85"/>
      <c r="C37" s="86"/>
      <c r="D37" s="72"/>
      <c r="E37" s="73"/>
      <c r="F37" s="74"/>
      <c r="G37" s="72"/>
      <c r="H37" s="79"/>
      <c r="I37" s="75"/>
      <c r="J37" s="75"/>
      <c r="K37" s="73"/>
      <c r="L37" s="73"/>
      <c r="M37" s="73"/>
      <c r="N37" s="75"/>
      <c r="O37" s="25"/>
      <c r="P37" s="25"/>
      <c r="Q37" s="25"/>
      <c r="R37" s="25"/>
      <c r="S37" s="25"/>
    </row>
    <row r="38" spans="1:19" s="87" customFormat="1">
      <c r="A38" s="79"/>
      <c r="B38" s="85"/>
      <c r="C38" s="86"/>
      <c r="D38" s="72"/>
      <c r="E38" s="73"/>
      <c r="F38" s="74"/>
      <c r="G38" s="72"/>
      <c r="H38" s="79"/>
      <c r="I38" s="75"/>
      <c r="J38" s="75"/>
      <c r="K38" s="73"/>
      <c r="L38" s="73"/>
      <c r="M38" s="73"/>
      <c r="N38" s="75"/>
      <c r="O38" s="25"/>
      <c r="P38" s="25"/>
      <c r="Q38" s="25"/>
      <c r="R38" s="25"/>
      <c r="S38" s="25"/>
    </row>
    <row r="39" spans="1:19" s="87" customFormat="1">
      <c r="A39" s="79"/>
      <c r="B39" s="85"/>
      <c r="C39" s="86"/>
      <c r="D39" s="72"/>
      <c r="E39" s="73"/>
      <c r="F39" s="74"/>
      <c r="G39" s="72"/>
      <c r="H39" s="79"/>
      <c r="I39" s="75"/>
      <c r="J39" s="75"/>
      <c r="K39" s="73"/>
      <c r="L39" s="73"/>
      <c r="M39" s="73"/>
      <c r="N39" s="75"/>
      <c r="O39" s="25"/>
      <c r="P39" s="25"/>
      <c r="Q39" s="25"/>
      <c r="R39" s="25"/>
      <c r="S39" s="25"/>
    </row>
    <row r="40" spans="1:19" s="87" customFormat="1">
      <c r="A40" s="79"/>
      <c r="B40" s="85"/>
      <c r="C40" s="86"/>
      <c r="D40" s="72"/>
      <c r="E40" s="73"/>
      <c r="F40" s="74"/>
      <c r="G40" s="72"/>
      <c r="H40" s="79"/>
      <c r="I40" s="75"/>
      <c r="J40" s="75"/>
      <c r="K40" s="73"/>
      <c r="L40" s="73"/>
      <c r="M40" s="73"/>
      <c r="N40" s="75"/>
      <c r="O40" s="25"/>
      <c r="P40" s="25"/>
      <c r="Q40" s="25"/>
      <c r="R40" s="25"/>
      <c r="S40" s="25"/>
    </row>
  </sheetData>
  <mergeCells count="6">
    <mergeCell ref="H29:I29"/>
    <mergeCell ref="A2:B2"/>
    <mergeCell ref="A5:B5"/>
    <mergeCell ref="A8:B8"/>
    <mergeCell ref="A19:B19"/>
    <mergeCell ref="A23:B2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40"/>
  <sheetViews>
    <sheetView tabSelected="1" zoomScale="70" zoomScaleNormal="70" workbookViewId="0">
      <selection activeCell="A11" sqref="A11:XFD11"/>
    </sheetView>
  </sheetViews>
  <sheetFormatPr defaultRowHeight="15.75"/>
  <cols>
    <col min="1" max="1" width="13.7109375" style="40" customWidth="1"/>
    <col min="2" max="2" width="35.7109375" style="88" customWidth="1"/>
    <col min="3" max="3" width="15.140625" style="89" customWidth="1"/>
    <col min="4" max="4" width="11.42578125" style="40" customWidth="1"/>
    <col min="5" max="5" width="15.7109375" style="87" customWidth="1"/>
    <col min="6" max="6" width="14.85546875" style="87" customWidth="1"/>
    <col min="7" max="7" width="10.140625" style="40" customWidth="1"/>
    <col min="8" max="8" width="13.140625" style="100" customWidth="1"/>
    <col min="9" max="9" width="14.140625" style="87" customWidth="1"/>
    <col min="10" max="10" width="16.140625" style="87" customWidth="1"/>
    <col min="11" max="11" width="9.85546875" style="87" customWidth="1"/>
    <col min="12" max="12" width="11" style="87" customWidth="1"/>
    <col min="13" max="256" width="9.140625" style="40"/>
    <col min="257" max="257" width="13.7109375" style="40" customWidth="1"/>
    <col min="258" max="258" width="35.7109375" style="40" customWidth="1"/>
    <col min="259" max="259" width="15.140625" style="40" customWidth="1"/>
    <col min="260" max="260" width="11.42578125" style="40" customWidth="1"/>
    <col min="261" max="261" width="15.7109375" style="40" customWidth="1"/>
    <col min="262" max="262" width="14.85546875" style="40" customWidth="1"/>
    <col min="263" max="263" width="10.140625" style="40" customWidth="1"/>
    <col min="264" max="264" width="13.140625" style="40" customWidth="1"/>
    <col min="265" max="265" width="14.140625" style="40" customWidth="1"/>
    <col min="266" max="266" width="16.140625" style="40" customWidth="1"/>
    <col min="267" max="267" width="9.85546875" style="40" customWidth="1"/>
    <col min="268" max="268" width="11" style="40" customWidth="1"/>
    <col min="269" max="512" width="9.140625" style="40"/>
    <col min="513" max="513" width="13.7109375" style="40" customWidth="1"/>
    <col min="514" max="514" width="35.7109375" style="40" customWidth="1"/>
    <col min="515" max="515" width="15.140625" style="40" customWidth="1"/>
    <col min="516" max="516" width="11.42578125" style="40" customWidth="1"/>
    <col min="517" max="517" width="15.7109375" style="40" customWidth="1"/>
    <col min="518" max="518" width="14.85546875" style="40" customWidth="1"/>
    <col min="519" max="519" width="10.140625" style="40" customWidth="1"/>
    <col min="520" max="520" width="13.140625" style="40" customWidth="1"/>
    <col min="521" max="521" width="14.140625" style="40" customWidth="1"/>
    <col min="522" max="522" width="16.140625" style="40" customWidth="1"/>
    <col min="523" max="523" width="9.85546875" style="40" customWidth="1"/>
    <col min="524" max="524" width="11" style="40" customWidth="1"/>
    <col min="525" max="768" width="9.140625" style="40"/>
    <col min="769" max="769" width="13.7109375" style="40" customWidth="1"/>
    <col min="770" max="770" width="35.7109375" style="40" customWidth="1"/>
    <col min="771" max="771" width="15.140625" style="40" customWidth="1"/>
    <col min="772" max="772" width="11.42578125" style="40" customWidth="1"/>
    <col min="773" max="773" width="15.7109375" style="40" customWidth="1"/>
    <col min="774" max="774" width="14.85546875" style="40" customWidth="1"/>
    <col min="775" max="775" width="10.140625" style="40" customWidth="1"/>
    <col min="776" max="776" width="13.140625" style="40" customWidth="1"/>
    <col min="777" max="777" width="14.140625" style="40" customWidth="1"/>
    <col min="778" max="778" width="16.140625" style="40" customWidth="1"/>
    <col min="779" max="779" width="9.85546875" style="40" customWidth="1"/>
    <col min="780" max="780" width="11" style="40" customWidth="1"/>
    <col min="781" max="1024" width="9.140625" style="40"/>
    <col min="1025" max="1025" width="13.7109375" style="40" customWidth="1"/>
    <col min="1026" max="1026" width="35.7109375" style="40" customWidth="1"/>
    <col min="1027" max="1027" width="15.140625" style="40" customWidth="1"/>
    <col min="1028" max="1028" width="11.42578125" style="40" customWidth="1"/>
    <col min="1029" max="1029" width="15.7109375" style="40" customWidth="1"/>
    <col min="1030" max="1030" width="14.85546875" style="40" customWidth="1"/>
    <col min="1031" max="1031" width="10.140625" style="40" customWidth="1"/>
    <col min="1032" max="1032" width="13.140625" style="40" customWidth="1"/>
    <col min="1033" max="1033" width="14.140625" style="40" customWidth="1"/>
    <col min="1034" max="1034" width="16.140625" style="40" customWidth="1"/>
    <col min="1035" max="1035" width="9.85546875" style="40" customWidth="1"/>
    <col min="1036" max="1036" width="11" style="40" customWidth="1"/>
    <col min="1037" max="1280" width="9.140625" style="40"/>
    <col min="1281" max="1281" width="13.7109375" style="40" customWidth="1"/>
    <col min="1282" max="1282" width="35.7109375" style="40" customWidth="1"/>
    <col min="1283" max="1283" width="15.140625" style="40" customWidth="1"/>
    <col min="1284" max="1284" width="11.42578125" style="40" customWidth="1"/>
    <col min="1285" max="1285" width="15.7109375" style="40" customWidth="1"/>
    <col min="1286" max="1286" width="14.85546875" style="40" customWidth="1"/>
    <col min="1287" max="1287" width="10.140625" style="40" customWidth="1"/>
    <col min="1288" max="1288" width="13.140625" style="40" customWidth="1"/>
    <col min="1289" max="1289" width="14.140625" style="40" customWidth="1"/>
    <col min="1290" max="1290" width="16.140625" style="40" customWidth="1"/>
    <col min="1291" max="1291" width="9.85546875" style="40" customWidth="1"/>
    <col min="1292" max="1292" width="11" style="40" customWidth="1"/>
    <col min="1293" max="1536" width="9.140625" style="40"/>
    <col min="1537" max="1537" width="13.7109375" style="40" customWidth="1"/>
    <col min="1538" max="1538" width="35.7109375" style="40" customWidth="1"/>
    <col min="1539" max="1539" width="15.140625" style="40" customWidth="1"/>
    <col min="1540" max="1540" width="11.42578125" style="40" customWidth="1"/>
    <col min="1541" max="1541" width="15.7109375" style="40" customWidth="1"/>
    <col min="1542" max="1542" width="14.85546875" style="40" customWidth="1"/>
    <col min="1543" max="1543" width="10.140625" style="40" customWidth="1"/>
    <col min="1544" max="1544" width="13.140625" style="40" customWidth="1"/>
    <col min="1545" max="1545" width="14.140625" style="40" customWidth="1"/>
    <col min="1546" max="1546" width="16.140625" style="40" customWidth="1"/>
    <col min="1547" max="1547" width="9.85546875" style="40" customWidth="1"/>
    <col min="1548" max="1548" width="11" style="40" customWidth="1"/>
    <col min="1549" max="1792" width="9.140625" style="40"/>
    <col min="1793" max="1793" width="13.7109375" style="40" customWidth="1"/>
    <col min="1794" max="1794" width="35.7109375" style="40" customWidth="1"/>
    <col min="1795" max="1795" width="15.140625" style="40" customWidth="1"/>
    <col min="1796" max="1796" width="11.42578125" style="40" customWidth="1"/>
    <col min="1797" max="1797" width="15.7109375" style="40" customWidth="1"/>
    <col min="1798" max="1798" width="14.85546875" style="40" customWidth="1"/>
    <col min="1799" max="1799" width="10.140625" style="40" customWidth="1"/>
    <col min="1800" max="1800" width="13.140625" style="40" customWidth="1"/>
    <col min="1801" max="1801" width="14.140625" style="40" customWidth="1"/>
    <col min="1802" max="1802" width="16.140625" style="40" customWidth="1"/>
    <col min="1803" max="1803" width="9.85546875" style="40" customWidth="1"/>
    <col min="1804" max="1804" width="11" style="40" customWidth="1"/>
    <col min="1805" max="2048" width="9.140625" style="40"/>
    <col min="2049" max="2049" width="13.7109375" style="40" customWidth="1"/>
    <col min="2050" max="2050" width="35.7109375" style="40" customWidth="1"/>
    <col min="2051" max="2051" width="15.140625" style="40" customWidth="1"/>
    <col min="2052" max="2052" width="11.42578125" style="40" customWidth="1"/>
    <col min="2053" max="2053" width="15.7109375" style="40" customWidth="1"/>
    <col min="2054" max="2054" width="14.85546875" style="40" customWidth="1"/>
    <col min="2055" max="2055" width="10.140625" style="40" customWidth="1"/>
    <col min="2056" max="2056" width="13.140625" style="40" customWidth="1"/>
    <col min="2057" max="2057" width="14.140625" style="40" customWidth="1"/>
    <col min="2058" max="2058" width="16.140625" style="40" customWidth="1"/>
    <col min="2059" max="2059" width="9.85546875" style="40" customWidth="1"/>
    <col min="2060" max="2060" width="11" style="40" customWidth="1"/>
    <col min="2061" max="2304" width="9.140625" style="40"/>
    <col min="2305" max="2305" width="13.7109375" style="40" customWidth="1"/>
    <col min="2306" max="2306" width="35.7109375" style="40" customWidth="1"/>
    <col min="2307" max="2307" width="15.140625" style="40" customWidth="1"/>
    <col min="2308" max="2308" width="11.42578125" style="40" customWidth="1"/>
    <col min="2309" max="2309" width="15.7109375" style="40" customWidth="1"/>
    <col min="2310" max="2310" width="14.85546875" style="40" customWidth="1"/>
    <col min="2311" max="2311" width="10.140625" style="40" customWidth="1"/>
    <col min="2312" max="2312" width="13.140625" style="40" customWidth="1"/>
    <col min="2313" max="2313" width="14.140625" style="40" customWidth="1"/>
    <col min="2314" max="2314" width="16.140625" style="40" customWidth="1"/>
    <col min="2315" max="2315" width="9.85546875" style="40" customWidth="1"/>
    <col min="2316" max="2316" width="11" style="40" customWidth="1"/>
    <col min="2317" max="2560" width="9.140625" style="40"/>
    <col min="2561" max="2561" width="13.7109375" style="40" customWidth="1"/>
    <col min="2562" max="2562" width="35.7109375" style="40" customWidth="1"/>
    <col min="2563" max="2563" width="15.140625" style="40" customWidth="1"/>
    <col min="2564" max="2564" width="11.42578125" style="40" customWidth="1"/>
    <col min="2565" max="2565" width="15.7109375" style="40" customWidth="1"/>
    <col min="2566" max="2566" width="14.85546875" style="40" customWidth="1"/>
    <col min="2567" max="2567" width="10.140625" style="40" customWidth="1"/>
    <col min="2568" max="2568" width="13.140625" style="40" customWidth="1"/>
    <col min="2569" max="2569" width="14.140625" style="40" customWidth="1"/>
    <col min="2570" max="2570" width="16.140625" style="40" customWidth="1"/>
    <col min="2571" max="2571" width="9.85546875" style="40" customWidth="1"/>
    <col min="2572" max="2572" width="11" style="40" customWidth="1"/>
    <col min="2573" max="2816" width="9.140625" style="40"/>
    <col min="2817" max="2817" width="13.7109375" style="40" customWidth="1"/>
    <col min="2818" max="2818" width="35.7109375" style="40" customWidth="1"/>
    <col min="2819" max="2819" width="15.140625" style="40" customWidth="1"/>
    <col min="2820" max="2820" width="11.42578125" style="40" customWidth="1"/>
    <col min="2821" max="2821" width="15.7109375" style="40" customWidth="1"/>
    <col min="2822" max="2822" width="14.85546875" style="40" customWidth="1"/>
    <col min="2823" max="2823" width="10.140625" style="40" customWidth="1"/>
    <col min="2824" max="2824" width="13.140625" style="40" customWidth="1"/>
    <col min="2825" max="2825" width="14.140625" style="40" customWidth="1"/>
    <col min="2826" max="2826" width="16.140625" style="40" customWidth="1"/>
    <col min="2827" max="2827" width="9.85546875" style="40" customWidth="1"/>
    <col min="2828" max="2828" width="11" style="40" customWidth="1"/>
    <col min="2829" max="3072" width="9.140625" style="40"/>
    <col min="3073" max="3073" width="13.7109375" style="40" customWidth="1"/>
    <col min="3074" max="3074" width="35.7109375" style="40" customWidth="1"/>
    <col min="3075" max="3075" width="15.140625" style="40" customWidth="1"/>
    <col min="3076" max="3076" width="11.42578125" style="40" customWidth="1"/>
    <col min="3077" max="3077" width="15.7109375" style="40" customWidth="1"/>
    <col min="3078" max="3078" width="14.85546875" style="40" customWidth="1"/>
    <col min="3079" max="3079" width="10.140625" style="40" customWidth="1"/>
    <col min="3080" max="3080" width="13.140625" style="40" customWidth="1"/>
    <col min="3081" max="3081" width="14.140625" style="40" customWidth="1"/>
    <col min="3082" max="3082" width="16.140625" style="40" customWidth="1"/>
    <col min="3083" max="3083" width="9.85546875" style="40" customWidth="1"/>
    <col min="3084" max="3084" width="11" style="40" customWidth="1"/>
    <col min="3085" max="3328" width="9.140625" style="40"/>
    <col min="3329" max="3329" width="13.7109375" style="40" customWidth="1"/>
    <col min="3330" max="3330" width="35.7109375" style="40" customWidth="1"/>
    <col min="3331" max="3331" width="15.140625" style="40" customWidth="1"/>
    <col min="3332" max="3332" width="11.42578125" style="40" customWidth="1"/>
    <col min="3333" max="3333" width="15.7109375" style="40" customWidth="1"/>
    <col min="3334" max="3334" width="14.85546875" style="40" customWidth="1"/>
    <col min="3335" max="3335" width="10.140625" style="40" customWidth="1"/>
    <col min="3336" max="3336" width="13.140625" style="40" customWidth="1"/>
    <col min="3337" max="3337" width="14.140625" style="40" customWidth="1"/>
    <col min="3338" max="3338" width="16.140625" style="40" customWidth="1"/>
    <col min="3339" max="3339" width="9.85546875" style="40" customWidth="1"/>
    <col min="3340" max="3340" width="11" style="40" customWidth="1"/>
    <col min="3341" max="3584" width="9.140625" style="40"/>
    <col min="3585" max="3585" width="13.7109375" style="40" customWidth="1"/>
    <col min="3586" max="3586" width="35.7109375" style="40" customWidth="1"/>
    <col min="3587" max="3587" width="15.140625" style="40" customWidth="1"/>
    <col min="3588" max="3588" width="11.42578125" style="40" customWidth="1"/>
    <col min="3589" max="3589" width="15.7109375" style="40" customWidth="1"/>
    <col min="3590" max="3590" width="14.85546875" style="40" customWidth="1"/>
    <col min="3591" max="3591" width="10.140625" style="40" customWidth="1"/>
    <col min="3592" max="3592" width="13.140625" style="40" customWidth="1"/>
    <col min="3593" max="3593" width="14.140625" style="40" customWidth="1"/>
    <col min="3594" max="3594" width="16.140625" style="40" customWidth="1"/>
    <col min="3595" max="3595" width="9.85546875" style="40" customWidth="1"/>
    <col min="3596" max="3596" width="11" style="40" customWidth="1"/>
    <col min="3597" max="3840" width="9.140625" style="40"/>
    <col min="3841" max="3841" width="13.7109375" style="40" customWidth="1"/>
    <col min="3842" max="3842" width="35.7109375" style="40" customWidth="1"/>
    <col min="3843" max="3843" width="15.140625" style="40" customWidth="1"/>
    <col min="3844" max="3844" width="11.42578125" style="40" customWidth="1"/>
    <col min="3845" max="3845" width="15.7109375" style="40" customWidth="1"/>
    <col min="3846" max="3846" width="14.85546875" style="40" customWidth="1"/>
    <col min="3847" max="3847" width="10.140625" style="40" customWidth="1"/>
    <col min="3848" max="3848" width="13.140625" style="40" customWidth="1"/>
    <col min="3849" max="3849" width="14.140625" style="40" customWidth="1"/>
    <col min="3850" max="3850" width="16.140625" style="40" customWidth="1"/>
    <col min="3851" max="3851" width="9.85546875" style="40" customWidth="1"/>
    <col min="3852" max="3852" width="11" style="40" customWidth="1"/>
    <col min="3853" max="4096" width="9.140625" style="40"/>
    <col min="4097" max="4097" width="13.7109375" style="40" customWidth="1"/>
    <col min="4098" max="4098" width="35.7109375" style="40" customWidth="1"/>
    <col min="4099" max="4099" width="15.140625" style="40" customWidth="1"/>
    <col min="4100" max="4100" width="11.42578125" style="40" customWidth="1"/>
    <col min="4101" max="4101" width="15.7109375" style="40" customWidth="1"/>
    <col min="4102" max="4102" width="14.85546875" style="40" customWidth="1"/>
    <col min="4103" max="4103" width="10.140625" style="40" customWidth="1"/>
    <col min="4104" max="4104" width="13.140625" style="40" customWidth="1"/>
    <col min="4105" max="4105" width="14.140625" style="40" customWidth="1"/>
    <col min="4106" max="4106" width="16.140625" style="40" customWidth="1"/>
    <col min="4107" max="4107" width="9.85546875" style="40" customWidth="1"/>
    <col min="4108" max="4108" width="11" style="40" customWidth="1"/>
    <col min="4109" max="4352" width="9.140625" style="40"/>
    <col min="4353" max="4353" width="13.7109375" style="40" customWidth="1"/>
    <col min="4354" max="4354" width="35.7109375" style="40" customWidth="1"/>
    <col min="4355" max="4355" width="15.140625" style="40" customWidth="1"/>
    <col min="4356" max="4356" width="11.42578125" style="40" customWidth="1"/>
    <col min="4357" max="4357" width="15.7109375" style="40" customWidth="1"/>
    <col min="4358" max="4358" width="14.85546875" style="40" customWidth="1"/>
    <col min="4359" max="4359" width="10.140625" style="40" customWidth="1"/>
    <col min="4360" max="4360" width="13.140625" style="40" customWidth="1"/>
    <col min="4361" max="4361" width="14.140625" style="40" customWidth="1"/>
    <col min="4362" max="4362" width="16.140625" style="40" customWidth="1"/>
    <col min="4363" max="4363" width="9.85546875" style="40" customWidth="1"/>
    <col min="4364" max="4364" width="11" style="40" customWidth="1"/>
    <col min="4365" max="4608" width="9.140625" style="40"/>
    <col min="4609" max="4609" width="13.7109375" style="40" customWidth="1"/>
    <col min="4610" max="4610" width="35.7109375" style="40" customWidth="1"/>
    <col min="4611" max="4611" width="15.140625" style="40" customWidth="1"/>
    <col min="4612" max="4612" width="11.42578125" style="40" customWidth="1"/>
    <col min="4613" max="4613" width="15.7109375" style="40" customWidth="1"/>
    <col min="4614" max="4614" width="14.85546875" style="40" customWidth="1"/>
    <col min="4615" max="4615" width="10.140625" style="40" customWidth="1"/>
    <col min="4616" max="4616" width="13.140625" style="40" customWidth="1"/>
    <col min="4617" max="4617" width="14.140625" style="40" customWidth="1"/>
    <col min="4618" max="4618" width="16.140625" style="40" customWidth="1"/>
    <col min="4619" max="4619" width="9.85546875" style="40" customWidth="1"/>
    <col min="4620" max="4620" width="11" style="40" customWidth="1"/>
    <col min="4621" max="4864" width="9.140625" style="40"/>
    <col min="4865" max="4865" width="13.7109375" style="40" customWidth="1"/>
    <col min="4866" max="4866" width="35.7109375" style="40" customWidth="1"/>
    <col min="4867" max="4867" width="15.140625" style="40" customWidth="1"/>
    <col min="4868" max="4868" width="11.42578125" style="40" customWidth="1"/>
    <col min="4869" max="4869" width="15.7109375" style="40" customWidth="1"/>
    <col min="4870" max="4870" width="14.85546875" style="40" customWidth="1"/>
    <col min="4871" max="4871" width="10.140625" style="40" customWidth="1"/>
    <col min="4872" max="4872" width="13.140625" style="40" customWidth="1"/>
    <col min="4873" max="4873" width="14.140625" style="40" customWidth="1"/>
    <col min="4874" max="4874" width="16.140625" style="40" customWidth="1"/>
    <col min="4875" max="4875" width="9.85546875" style="40" customWidth="1"/>
    <col min="4876" max="4876" width="11" style="40" customWidth="1"/>
    <col min="4877" max="5120" width="9.140625" style="40"/>
    <col min="5121" max="5121" width="13.7109375" style="40" customWidth="1"/>
    <col min="5122" max="5122" width="35.7109375" style="40" customWidth="1"/>
    <col min="5123" max="5123" width="15.140625" style="40" customWidth="1"/>
    <col min="5124" max="5124" width="11.42578125" style="40" customWidth="1"/>
    <col min="5125" max="5125" width="15.7109375" style="40" customWidth="1"/>
    <col min="5126" max="5126" width="14.85546875" style="40" customWidth="1"/>
    <col min="5127" max="5127" width="10.140625" style="40" customWidth="1"/>
    <col min="5128" max="5128" width="13.140625" style="40" customWidth="1"/>
    <col min="5129" max="5129" width="14.140625" style="40" customWidth="1"/>
    <col min="5130" max="5130" width="16.140625" style="40" customWidth="1"/>
    <col min="5131" max="5131" width="9.85546875" style="40" customWidth="1"/>
    <col min="5132" max="5132" width="11" style="40" customWidth="1"/>
    <col min="5133" max="5376" width="9.140625" style="40"/>
    <col min="5377" max="5377" width="13.7109375" style="40" customWidth="1"/>
    <col min="5378" max="5378" width="35.7109375" style="40" customWidth="1"/>
    <col min="5379" max="5379" width="15.140625" style="40" customWidth="1"/>
    <col min="5380" max="5380" width="11.42578125" style="40" customWidth="1"/>
    <col min="5381" max="5381" width="15.7109375" style="40" customWidth="1"/>
    <col min="5382" max="5382" width="14.85546875" style="40" customWidth="1"/>
    <col min="5383" max="5383" width="10.140625" style="40" customWidth="1"/>
    <col min="5384" max="5384" width="13.140625" style="40" customWidth="1"/>
    <col min="5385" max="5385" width="14.140625" style="40" customWidth="1"/>
    <col min="5386" max="5386" width="16.140625" style="40" customWidth="1"/>
    <col min="5387" max="5387" width="9.85546875" style="40" customWidth="1"/>
    <col min="5388" max="5388" width="11" style="40" customWidth="1"/>
    <col min="5389" max="5632" width="9.140625" style="40"/>
    <col min="5633" max="5633" width="13.7109375" style="40" customWidth="1"/>
    <col min="5634" max="5634" width="35.7109375" style="40" customWidth="1"/>
    <col min="5635" max="5635" width="15.140625" style="40" customWidth="1"/>
    <col min="5636" max="5636" width="11.42578125" style="40" customWidth="1"/>
    <col min="5637" max="5637" width="15.7109375" style="40" customWidth="1"/>
    <col min="5638" max="5638" width="14.85546875" style="40" customWidth="1"/>
    <col min="5639" max="5639" width="10.140625" style="40" customWidth="1"/>
    <col min="5640" max="5640" width="13.140625" style="40" customWidth="1"/>
    <col min="5641" max="5641" width="14.140625" style="40" customWidth="1"/>
    <col min="5642" max="5642" width="16.140625" style="40" customWidth="1"/>
    <col min="5643" max="5643" width="9.85546875" style="40" customWidth="1"/>
    <col min="5644" max="5644" width="11" style="40" customWidth="1"/>
    <col min="5645" max="5888" width="9.140625" style="40"/>
    <col min="5889" max="5889" width="13.7109375" style="40" customWidth="1"/>
    <col min="5890" max="5890" width="35.7109375" style="40" customWidth="1"/>
    <col min="5891" max="5891" width="15.140625" style="40" customWidth="1"/>
    <col min="5892" max="5892" width="11.42578125" style="40" customWidth="1"/>
    <col min="5893" max="5893" width="15.7109375" style="40" customWidth="1"/>
    <col min="5894" max="5894" width="14.85546875" style="40" customWidth="1"/>
    <col min="5895" max="5895" width="10.140625" style="40" customWidth="1"/>
    <col min="5896" max="5896" width="13.140625" style="40" customWidth="1"/>
    <col min="5897" max="5897" width="14.140625" style="40" customWidth="1"/>
    <col min="5898" max="5898" width="16.140625" style="40" customWidth="1"/>
    <col min="5899" max="5899" width="9.85546875" style="40" customWidth="1"/>
    <col min="5900" max="5900" width="11" style="40" customWidth="1"/>
    <col min="5901" max="6144" width="9.140625" style="40"/>
    <col min="6145" max="6145" width="13.7109375" style="40" customWidth="1"/>
    <col min="6146" max="6146" width="35.7109375" style="40" customWidth="1"/>
    <col min="6147" max="6147" width="15.140625" style="40" customWidth="1"/>
    <col min="6148" max="6148" width="11.42578125" style="40" customWidth="1"/>
    <col min="6149" max="6149" width="15.7109375" style="40" customWidth="1"/>
    <col min="6150" max="6150" width="14.85546875" style="40" customWidth="1"/>
    <col min="6151" max="6151" width="10.140625" style="40" customWidth="1"/>
    <col min="6152" max="6152" width="13.140625" style="40" customWidth="1"/>
    <col min="6153" max="6153" width="14.140625" style="40" customWidth="1"/>
    <col min="6154" max="6154" width="16.140625" style="40" customWidth="1"/>
    <col min="6155" max="6155" width="9.85546875" style="40" customWidth="1"/>
    <col min="6156" max="6156" width="11" style="40" customWidth="1"/>
    <col min="6157" max="6400" width="9.140625" style="40"/>
    <col min="6401" max="6401" width="13.7109375" style="40" customWidth="1"/>
    <col min="6402" max="6402" width="35.7109375" style="40" customWidth="1"/>
    <col min="6403" max="6403" width="15.140625" style="40" customWidth="1"/>
    <col min="6404" max="6404" width="11.42578125" style="40" customWidth="1"/>
    <col min="6405" max="6405" width="15.7109375" style="40" customWidth="1"/>
    <col min="6406" max="6406" width="14.85546875" style="40" customWidth="1"/>
    <col min="6407" max="6407" width="10.140625" style="40" customWidth="1"/>
    <col min="6408" max="6408" width="13.140625" style="40" customWidth="1"/>
    <col min="6409" max="6409" width="14.140625" style="40" customWidth="1"/>
    <col min="6410" max="6410" width="16.140625" style="40" customWidth="1"/>
    <col min="6411" max="6411" width="9.85546875" style="40" customWidth="1"/>
    <col min="6412" max="6412" width="11" style="40" customWidth="1"/>
    <col min="6413" max="6656" width="9.140625" style="40"/>
    <col min="6657" max="6657" width="13.7109375" style="40" customWidth="1"/>
    <col min="6658" max="6658" width="35.7109375" style="40" customWidth="1"/>
    <col min="6659" max="6659" width="15.140625" style="40" customWidth="1"/>
    <col min="6660" max="6660" width="11.42578125" style="40" customWidth="1"/>
    <col min="6661" max="6661" width="15.7109375" style="40" customWidth="1"/>
    <col min="6662" max="6662" width="14.85546875" style="40" customWidth="1"/>
    <col min="6663" max="6663" width="10.140625" style="40" customWidth="1"/>
    <col min="6664" max="6664" width="13.140625" style="40" customWidth="1"/>
    <col min="6665" max="6665" width="14.140625" style="40" customWidth="1"/>
    <col min="6666" max="6666" width="16.140625" style="40" customWidth="1"/>
    <col min="6667" max="6667" width="9.85546875" style="40" customWidth="1"/>
    <col min="6668" max="6668" width="11" style="40" customWidth="1"/>
    <col min="6669" max="6912" width="9.140625" style="40"/>
    <col min="6913" max="6913" width="13.7109375" style="40" customWidth="1"/>
    <col min="6914" max="6914" width="35.7109375" style="40" customWidth="1"/>
    <col min="6915" max="6915" width="15.140625" style="40" customWidth="1"/>
    <col min="6916" max="6916" width="11.42578125" style="40" customWidth="1"/>
    <col min="6917" max="6917" width="15.7109375" style="40" customWidth="1"/>
    <col min="6918" max="6918" width="14.85546875" style="40" customWidth="1"/>
    <col min="6919" max="6919" width="10.140625" style="40" customWidth="1"/>
    <col min="6920" max="6920" width="13.140625" style="40" customWidth="1"/>
    <col min="6921" max="6921" width="14.140625" style="40" customWidth="1"/>
    <col min="6922" max="6922" width="16.140625" style="40" customWidth="1"/>
    <col min="6923" max="6923" width="9.85546875" style="40" customWidth="1"/>
    <col min="6924" max="6924" width="11" style="40" customWidth="1"/>
    <col min="6925" max="7168" width="9.140625" style="40"/>
    <col min="7169" max="7169" width="13.7109375" style="40" customWidth="1"/>
    <col min="7170" max="7170" width="35.7109375" style="40" customWidth="1"/>
    <col min="7171" max="7171" width="15.140625" style="40" customWidth="1"/>
    <col min="7172" max="7172" width="11.42578125" style="40" customWidth="1"/>
    <col min="7173" max="7173" width="15.7109375" style="40" customWidth="1"/>
    <col min="7174" max="7174" width="14.85546875" style="40" customWidth="1"/>
    <col min="7175" max="7175" width="10.140625" style="40" customWidth="1"/>
    <col min="7176" max="7176" width="13.140625" style="40" customWidth="1"/>
    <col min="7177" max="7177" width="14.140625" style="40" customWidth="1"/>
    <col min="7178" max="7178" width="16.140625" style="40" customWidth="1"/>
    <col min="7179" max="7179" width="9.85546875" style="40" customWidth="1"/>
    <col min="7180" max="7180" width="11" style="40" customWidth="1"/>
    <col min="7181" max="7424" width="9.140625" style="40"/>
    <col min="7425" max="7425" width="13.7109375" style="40" customWidth="1"/>
    <col min="7426" max="7426" width="35.7109375" style="40" customWidth="1"/>
    <col min="7427" max="7427" width="15.140625" style="40" customWidth="1"/>
    <col min="7428" max="7428" width="11.42578125" style="40" customWidth="1"/>
    <col min="7429" max="7429" width="15.7109375" style="40" customWidth="1"/>
    <col min="7430" max="7430" width="14.85546875" style="40" customWidth="1"/>
    <col min="7431" max="7431" width="10.140625" style="40" customWidth="1"/>
    <col min="7432" max="7432" width="13.140625" style="40" customWidth="1"/>
    <col min="7433" max="7433" width="14.140625" style="40" customWidth="1"/>
    <col min="7434" max="7434" width="16.140625" style="40" customWidth="1"/>
    <col min="7435" max="7435" width="9.85546875" style="40" customWidth="1"/>
    <col min="7436" max="7436" width="11" style="40" customWidth="1"/>
    <col min="7437" max="7680" width="9.140625" style="40"/>
    <col min="7681" max="7681" width="13.7109375" style="40" customWidth="1"/>
    <col min="7682" max="7682" width="35.7109375" style="40" customWidth="1"/>
    <col min="7683" max="7683" width="15.140625" style="40" customWidth="1"/>
    <col min="7684" max="7684" width="11.42578125" style="40" customWidth="1"/>
    <col min="7685" max="7685" width="15.7109375" style="40" customWidth="1"/>
    <col min="7686" max="7686" width="14.85546875" style="40" customWidth="1"/>
    <col min="7687" max="7687" width="10.140625" style="40" customWidth="1"/>
    <col min="7688" max="7688" width="13.140625" style="40" customWidth="1"/>
    <col min="7689" max="7689" width="14.140625" style="40" customWidth="1"/>
    <col min="7690" max="7690" width="16.140625" style="40" customWidth="1"/>
    <col min="7691" max="7691" width="9.85546875" style="40" customWidth="1"/>
    <col min="7692" max="7692" width="11" style="40" customWidth="1"/>
    <col min="7693" max="7936" width="9.140625" style="40"/>
    <col min="7937" max="7937" width="13.7109375" style="40" customWidth="1"/>
    <col min="7938" max="7938" width="35.7109375" style="40" customWidth="1"/>
    <col min="7939" max="7939" width="15.140625" style="40" customWidth="1"/>
    <col min="7940" max="7940" width="11.42578125" style="40" customWidth="1"/>
    <col min="7941" max="7941" width="15.7109375" style="40" customWidth="1"/>
    <col min="7942" max="7942" width="14.85546875" style="40" customWidth="1"/>
    <col min="7943" max="7943" width="10.140625" style="40" customWidth="1"/>
    <col min="7944" max="7944" width="13.140625" style="40" customWidth="1"/>
    <col min="7945" max="7945" width="14.140625" style="40" customWidth="1"/>
    <col min="7946" max="7946" width="16.140625" style="40" customWidth="1"/>
    <col min="7947" max="7947" width="9.85546875" style="40" customWidth="1"/>
    <col min="7948" max="7948" width="11" style="40" customWidth="1"/>
    <col min="7949" max="8192" width="9.140625" style="40"/>
    <col min="8193" max="8193" width="13.7109375" style="40" customWidth="1"/>
    <col min="8194" max="8194" width="35.7109375" style="40" customWidth="1"/>
    <col min="8195" max="8195" width="15.140625" style="40" customWidth="1"/>
    <col min="8196" max="8196" width="11.42578125" style="40" customWidth="1"/>
    <col min="8197" max="8197" width="15.7109375" style="40" customWidth="1"/>
    <col min="8198" max="8198" width="14.85546875" style="40" customWidth="1"/>
    <col min="8199" max="8199" width="10.140625" style="40" customWidth="1"/>
    <col min="8200" max="8200" width="13.140625" style="40" customWidth="1"/>
    <col min="8201" max="8201" width="14.140625" style="40" customWidth="1"/>
    <col min="8202" max="8202" width="16.140625" style="40" customWidth="1"/>
    <col min="8203" max="8203" width="9.85546875" style="40" customWidth="1"/>
    <col min="8204" max="8204" width="11" style="40" customWidth="1"/>
    <col min="8205" max="8448" width="9.140625" style="40"/>
    <col min="8449" max="8449" width="13.7109375" style="40" customWidth="1"/>
    <col min="8450" max="8450" width="35.7109375" style="40" customWidth="1"/>
    <col min="8451" max="8451" width="15.140625" style="40" customWidth="1"/>
    <col min="8452" max="8452" width="11.42578125" style="40" customWidth="1"/>
    <col min="8453" max="8453" width="15.7109375" style="40" customWidth="1"/>
    <col min="8454" max="8454" width="14.85546875" style="40" customWidth="1"/>
    <col min="8455" max="8455" width="10.140625" style="40" customWidth="1"/>
    <col min="8456" max="8456" width="13.140625" style="40" customWidth="1"/>
    <col min="8457" max="8457" width="14.140625" style="40" customWidth="1"/>
    <col min="8458" max="8458" width="16.140625" style="40" customWidth="1"/>
    <col min="8459" max="8459" width="9.85546875" style="40" customWidth="1"/>
    <col min="8460" max="8460" width="11" style="40" customWidth="1"/>
    <col min="8461" max="8704" width="9.140625" style="40"/>
    <col min="8705" max="8705" width="13.7109375" style="40" customWidth="1"/>
    <col min="8706" max="8706" width="35.7109375" style="40" customWidth="1"/>
    <col min="8707" max="8707" width="15.140625" style="40" customWidth="1"/>
    <col min="8708" max="8708" width="11.42578125" style="40" customWidth="1"/>
    <col min="8709" max="8709" width="15.7109375" style="40" customWidth="1"/>
    <col min="8710" max="8710" width="14.85546875" style="40" customWidth="1"/>
    <col min="8711" max="8711" width="10.140625" style="40" customWidth="1"/>
    <col min="8712" max="8712" width="13.140625" style="40" customWidth="1"/>
    <col min="8713" max="8713" width="14.140625" style="40" customWidth="1"/>
    <col min="8714" max="8714" width="16.140625" style="40" customWidth="1"/>
    <col min="8715" max="8715" width="9.85546875" style="40" customWidth="1"/>
    <col min="8716" max="8716" width="11" style="40" customWidth="1"/>
    <col min="8717" max="8960" width="9.140625" style="40"/>
    <col min="8961" max="8961" width="13.7109375" style="40" customWidth="1"/>
    <col min="8962" max="8962" width="35.7109375" style="40" customWidth="1"/>
    <col min="8963" max="8963" width="15.140625" style="40" customWidth="1"/>
    <col min="8964" max="8964" width="11.42578125" style="40" customWidth="1"/>
    <col min="8965" max="8965" width="15.7109375" style="40" customWidth="1"/>
    <col min="8966" max="8966" width="14.85546875" style="40" customWidth="1"/>
    <col min="8967" max="8967" width="10.140625" style="40" customWidth="1"/>
    <col min="8968" max="8968" width="13.140625" style="40" customWidth="1"/>
    <col min="8969" max="8969" width="14.140625" style="40" customWidth="1"/>
    <col min="8970" max="8970" width="16.140625" style="40" customWidth="1"/>
    <col min="8971" max="8971" width="9.85546875" style="40" customWidth="1"/>
    <col min="8972" max="8972" width="11" style="40" customWidth="1"/>
    <col min="8973" max="9216" width="9.140625" style="40"/>
    <col min="9217" max="9217" width="13.7109375" style="40" customWidth="1"/>
    <col min="9218" max="9218" width="35.7109375" style="40" customWidth="1"/>
    <col min="9219" max="9219" width="15.140625" style="40" customWidth="1"/>
    <col min="9220" max="9220" width="11.42578125" style="40" customWidth="1"/>
    <col min="9221" max="9221" width="15.7109375" style="40" customWidth="1"/>
    <col min="9222" max="9222" width="14.85546875" style="40" customWidth="1"/>
    <col min="9223" max="9223" width="10.140625" style="40" customWidth="1"/>
    <col min="9224" max="9224" width="13.140625" style="40" customWidth="1"/>
    <col min="9225" max="9225" width="14.140625" style="40" customWidth="1"/>
    <col min="9226" max="9226" width="16.140625" style="40" customWidth="1"/>
    <col min="9227" max="9227" width="9.85546875" style="40" customWidth="1"/>
    <col min="9228" max="9228" width="11" style="40" customWidth="1"/>
    <col min="9229" max="9472" width="9.140625" style="40"/>
    <col min="9473" max="9473" width="13.7109375" style="40" customWidth="1"/>
    <col min="9474" max="9474" width="35.7109375" style="40" customWidth="1"/>
    <col min="9475" max="9475" width="15.140625" style="40" customWidth="1"/>
    <col min="9476" max="9476" width="11.42578125" style="40" customWidth="1"/>
    <col min="9477" max="9477" width="15.7109375" style="40" customWidth="1"/>
    <col min="9478" max="9478" width="14.85546875" style="40" customWidth="1"/>
    <col min="9479" max="9479" width="10.140625" style="40" customWidth="1"/>
    <col min="9480" max="9480" width="13.140625" style="40" customWidth="1"/>
    <col min="9481" max="9481" width="14.140625" style="40" customWidth="1"/>
    <col min="9482" max="9482" width="16.140625" style="40" customWidth="1"/>
    <col min="9483" max="9483" width="9.85546875" style="40" customWidth="1"/>
    <col min="9484" max="9484" width="11" style="40" customWidth="1"/>
    <col min="9485" max="9728" width="9.140625" style="40"/>
    <col min="9729" max="9729" width="13.7109375" style="40" customWidth="1"/>
    <col min="9730" max="9730" width="35.7109375" style="40" customWidth="1"/>
    <col min="9731" max="9731" width="15.140625" style="40" customWidth="1"/>
    <col min="9732" max="9732" width="11.42578125" style="40" customWidth="1"/>
    <col min="9733" max="9733" width="15.7109375" style="40" customWidth="1"/>
    <col min="9734" max="9734" width="14.85546875" style="40" customWidth="1"/>
    <col min="9735" max="9735" width="10.140625" style="40" customWidth="1"/>
    <col min="9736" max="9736" width="13.140625" style="40" customWidth="1"/>
    <col min="9737" max="9737" width="14.140625" style="40" customWidth="1"/>
    <col min="9738" max="9738" width="16.140625" style="40" customWidth="1"/>
    <col min="9739" max="9739" width="9.85546875" style="40" customWidth="1"/>
    <col min="9740" max="9740" width="11" style="40" customWidth="1"/>
    <col min="9741" max="9984" width="9.140625" style="40"/>
    <col min="9985" max="9985" width="13.7109375" style="40" customWidth="1"/>
    <col min="9986" max="9986" width="35.7109375" style="40" customWidth="1"/>
    <col min="9987" max="9987" width="15.140625" style="40" customWidth="1"/>
    <col min="9988" max="9988" width="11.42578125" style="40" customWidth="1"/>
    <col min="9989" max="9989" width="15.7109375" style="40" customWidth="1"/>
    <col min="9990" max="9990" width="14.85546875" style="40" customWidth="1"/>
    <col min="9991" max="9991" width="10.140625" style="40" customWidth="1"/>
    <col min="9992" max="9992" width="13.140625" style="40" customWidth="1"/>
    <col min="9993" max="9993" width="14.140625" style="40" customWidth="1"/>
    <col min="9994" max="9994" width="16.140625" style="40" customWidth="1"/>
    <col min="9995" max="9995" width="9.85546875" style="40" customWidth="1"/>
    <col min="9996" max="9996" width="11" style="40" customWidth="1"/>
    <col min="9997" max="10240" width="9.140625" style="40"/>
    <col min="10241" max="10241" width="13.7109375" style="40" customWidth="1"/>
    <col min="10242" max="10242" width="35.7109375" style="40" customWidth="1"/>
    <col min="10243" max="10243" width="15.140625" style="40" customWidth="1"/>
    <col min="10244" max="10244" width="11.42578125" style="40" customWidth="1"/>
    <col min="10245" max="10245" width="15.7109375" style="40" customWidth="1"/>
    <col min="10246" max="10246" width="14.85546875" style="40" customWidth="1"/>
    <col min="10247" max="10247" width="10.140625" style="40" customWidth="1"/>
    <col min="10248" max="10248" width="13.140625" style="40" customWidth="1"/>
    <col min="10249" max="10249" width="14.140625" style="40" customWidth="1"/>
    <col min="10250" max="10250" width="16.140625" style="40" customWidth="1"/>
    <col min="10251" max="10251" width="9.85546875" style="40" customWidth="1"/>
    <col min="10252" max="10252" width="11" style="40" customWidth="1"/>
    <col min="10253" max="10496" width="9.140625" style="40"/>
    <col min="10497" max="10497" width="13.7109375" style="40" customWidth="1"/>
    <col min="10498" max="10498" width="35.7109375" style="40" customWidth="1"/>
    <col min="10499" max="10499" width="15.140625" style="40" customWidth="1"/>
    <col min="10500" max="10500" width="11.42578125" style="40" customWidth="1"/>
    <col min="10501" max="10501" width="15.7109375" style="40" customWidth="1"/>
    <col min="10502" max="10502" width="14.85546875" style="40" customWidth="1"/>
    <col min="10503" max="10503" width="10.140625" style="40" customWidth="1"/>
    <col min="10504" max="10504" width="13.140625" style="40" customWidth="1"/>
    <col min="10505" max="10505" width="14.140625" style="40" customWidth="1"/>
    <col min="10506" max="10506" width="16.140625" style="40" customWidth="1"/>
    <col min="10507" max="10507" width="9.85546875" style="40" customWidth="1"/>
    <col min="10508" max="10508" width="11" style="40" customWidth="1"/>
    <col min="10509" max="10752" width="9.140625" style="40"/>
    <col min="10753" max="10753" width="13.7109375" style="40" customWidth="1"/>
    <col min="10754" max="10754" width="35.7109375" style="40" customWidth="1"/>
    <col min="10755" max="10755" width="15.140625" style="40" customWidth="1"/>
    <col min="10756" max="10756" width="11.42578125" style="40" customWidth="1"/>
    <col min="10757" max="10757" width="15.7109375" style="40" customWidth="1"/>
    <col min="10758" max="10758" width="14.85546875" style="40" customWidth="1"/>
    <col min="10759" max="10759" width="10.140625" style="40" customWidth="1"/>
    <col min="10760" max="10760" width="13.140625" style="40" customWidth="1"/>
    <col min="10761" max="10761" width="14.140625" style="40" customWidth="1"/>
    <col min="10762" max="10762" width="16.140625" style="40" customWidth="1"/>
    <col min="10763" max="10763" width="9.85546875" style="40" customWidth="1"/>
    <col min="10764" max="10764" width="11" style="40" customWidth="1"/>
    <col min="10765" max="11008" width="9.140625" style="40"/>
    <col min="11009" max="11009" width="13.7109375" style="40" customWidth="1"/>
    <col min="11010" max="11010" width="35.7109375" style="40" customWidth="1"/>
    <col min="11011" max="11011" width="15.140625" style="40" customWidth="1"/>
    <col min="11012" max="11012" width="11.42578125" style="40" customWidth="1"/>
    <col min="11013" max="11013" width="15.7109375" style="40" customWidth="1"/>
    <col min="11014" max="11014" width="14.85546875" style="40" customWidth="1"/>
    <col min="11015" max="11015" width="10.140625" style="40" customWidth="1"/>
    <col min="11016" max="11016" width="13.140625" style="40" customWidth="1"/>
    <col min="11017" max="11017" width="14.140625" style="40" customWidth="1"/>
    <col min="11018" max="11018" width="16.140625" style="40" customWidth="1"/>
    <col min="11019" max="11019" width="9.85546875" style="40" customWidth="1"/>
    <col min="11020" max="11020" width="11" style="40" customWidth="1"/>
    <col min="11021" max="11264" width="9.140625" style="40"/>
    <col min="11265" max="11265" width="13.7109375" style="40" customWidth="1"/>
    <col min="11266" max="11266" width="35.7109375" style="40" customWidth="1"/>
    <col min="11267" max="11267" width="15.140625" style="40" customWidth="1"/>
    <col min="11268" max="11268" width="11.42578125" style="40" customWidth="1"/>
    <col min="11269" max="11269" width="15.7109375" style="40" customWidth="1"/>
    <col min="11270" max="11270" width="14.85546875" style="40" customWidth="1"/>
    <col min="11271" max="11271" width="10.140625" style="40" customWidth="1"/>
    <col min="11272" max="11272" width="13.140625" style="40" customWidth="1"/>
    <col min="11273" max="11273" width="14.140625" style="40" customWidth="1"/>
    <col min="11274" max="11274" width="16.140625" style="40" customWidth="1"/>
    <col min="11275" max="11275" width="9.85546875" style="40" customWidth="1"/>
    <col min="11276" max="11276" width="11" style="40" customWidth="1"/>
    <col min="11277" max="11520" width="9.140625" style="40"/>
    <col min="11521" max="11521" width="13.7109375" style="40" customWidth="1"/>
    <col min="11522" max="11522" width="35.7109375" style="40" customWidth="1"/>
    <col min="11523" max="11523" width="15.140625" style="40" customWidth="1"/>
    <col min="11524" max="11524" width="11.42578125" style="40" customWidth="1"/>
    <col min="11525" max="11525" width="15.7109375" style="40" customWidth="1"/>
    <col min="11526" max="11526" width="14.85546875" style="40" customWidth="1"/>
    <col min="11527" max="11527" width="10.140625" style="40" customWidth="1"/>
    <col min="11528" max="11528" width="13.140625" style="40" customWidth="1"/>
    <col min="11529" max="11529" width="14.140625" style="40" customWidth="1"/>
    <col min="11530" max="11530" width="16.140625" style="40" customWidth="1"/>
    <col min="11531" max="11531" width="9.85546875" style="40" customWidth="1"/>
    <col min="11532" max="11532" width="11" style="40" customWidth="1"/>
    <col min="11533" max="11776" width="9.140625" style="40"/>
    <col min="11777" max="11777" width="13.7109375" style="40" customWidth="1"/>
    <col min="11778" max="11778" width="35.7109375" style="40" customWidth="1"/>
    <col min="11779" max="11779" width="15.140625" style="40" customWidth="1"/>
    <col min="11780" max="11780" width="11.42578125" style="40" customWidth="1"/>
    <col min="11781" max="11781" width="15.7109375" style="40" customWidth="1"/>
    <col min="11782" max="11782" width="14.85546875" style="40" customWidth="1"/>
    <col min="11783" max="11783" width="10.140625" style="40" customWidth="1"/>
    <col min="11784" max="11784" width="13.140625" style="40" customWidth="1"/>
    <col min="11785" max="11785" width="14.140625" style="40" customWidth="1"/>
    <col min="11786" max="11786" width="16.140625" style="40" customWidth="1"/>
    <col min="11787" max="11787" width="9.85546875" style="40" customWidth="1"/>
    <col min="11788" max="11788" width="11" style="40" customWidth="1"/>
    <col min="11789" max="12032" width="9.140625" style="40"/>
    <col min="12033" max="12033" width="13.7109375" style="40" customWidth="1"/>
    <col min="12034" max="12034" width="35.7109375" style="40" customWidth="1"/>
    <col min="12035" max="12035" width="15.140625" style="40" customWidth="1"/>
    <col min="12036" max="12036" width="11.42578125" style="40" customWidth="1"/>
    <col min="12037" max="12037" width="15.7109375" style="40" customWidth="1"/>
    <col min="12038" max="12038" width="14.85546875" style="40" customWidth="1"/>
    <col min="12039" max="12039" width="10.140625" style="40" customWidth="1"/>
    <col min="12040" max="12040" width="13.140625" style="40" customWidth="1"/>
    <col min="12041" max="12041" width="14.140625" style="40" customWidth="1"/>
    <col min="12042" max="12042" width="16.140625" style="40" customWidth="1"/>
    <col min="12043" max="12043" width="9.85546875" style="40" customWidth="1"/>
    <col min="12044" max="12044" width="11" style="40" customWidth="1"/>
    <col min="12045" max="12288" width="9.140625" style="40"/>
    <col min="12289" max="12289" width="13.7109375" style="40" customWidth="1"/>
    <col min="12290" max="12290" width="35.7109375" style="40" customWidth="1"/>
    <col min="12291" max="12291" width="15.140625" style="40" customWidth="1"/>
    <col min="12292" max="12292" width="11.42578125" style="40" customWidth="1"/>
    <col min="12293" max="12293" width="15.7109375" style="40" customWidth="1"/>
    <col min="12294" max="12294" width="14.85546875" style="40" customWidth="1"/>
    <col min="12295" max="12295" width="10.140625" style="40" customWidth="1"/>
    <col min="12296" max="12296" width="13.140625" style="40" customWidth="1"/>
    <col min="12297" max="12297" width="14.140625" style="40" customWidth="1"/>
    <col min="12298" max="12298" width="16.140625" style="40" customWidth="1"/>
    <col min="12299" max="12299" width="9.85546875" style="40" customWidth="1"/>
    <col min="12300" max="12300" width="11" style="40" customWidth="1"/>
    <col min="12301" max="12544" width="9.140625" style="40"/>
    <col min="12545" max="12545" width="13.7109375" style="40" customWidth="1"/>
    <col min="12546" max="12546" width="35.7109375" style="40" customWidth="1"/>
    <col min="12547" max="12547" width="15.140625" style="40" customWidth="1"/>
    <col min="12548" max="12548" width="11.42578125" style="40" customWidth="1"/>
    <col min="12549" max="12549" width="15.7109375" style="40" customWidth="1"/>
    <col min="12550" max="12550" width="14.85546875" style="40" customWidth="1"/>
    <col min="12551" max="12551" width="10.140625" style="40" customWidth="1"/>
    <col min="12552" max="12552" width="13.140625" style="40" customWidth="1"/>
    <col min="12553" max="12553" width="14.140625" style="40" customWidth="1"/>
    <col min="12554" max="12554" width="16.140625" style="40" customWidth="1"/>
    <col min="12555" max="12555" width="9.85546875" style="40" customWidth="1"/>
    <col min="12556" max="12556" width="11" style="40" customWidth="1"/>
    <col min="12557" max="12800" width="9.140625" style="40"/>
    <col min="12801" max="12801" width="13.7109375" style="40" customWidth="1"/>
    <col min="12802" max="12802" width="35.7109375" style="40" customWidth="1"/>
    <col min="12803" max="12803" width="15.140625" style="40" customWidth="1"/>
    <col min="12804" max="12804" width="11.42578125" style="40" customWidth="1"/>
    <col min="12805" max="12805" width="15.7109375" style="40" customWidth="1"/>
    <col min="12806" max="12806" width="14.85546875" style="40" customWidth="1"/>
    <col min="12807" max="12807" width="10.140625" style="40" customWidth="1"/>
    <col min="12808" max="12808" width="13.140625" style="40" customWidth="1"/>
    <col min="12809" max="12809" width="14.140625" style="40" customWidth="1"/>
    <col min="12810" max="12810" width="16.140625" style="40" customWidth="1"/>
    <col min="12811" max="12811" width="9.85546875" style="40" customWidth="1"/>
    <col min="12812" max="12812" width="11" style="40" customWidth="1"/>
    <col min="12813" max="13056" width="9.140625" style="40"/>
    <col min="13057" max="13057" width="13.7109375" style="40" customWidth="1"/>
    <col min="13058" max="13058" width="35.7109375" style="40" customWidth="1"/>
    <col min="13059" max="13059" width="15.140625" style="40" customWidth="1"/>
    <col min="13060" max="13060" width="11.42578125" style="40" customWidth="1"/>
    <col min="13061" max="13061" width="15.7109375" style="40" customWidth="1"/>
    <col min="13062" max="13062" width="14.85546875" style="40" customWidth="1"/>
    <col min="13063" max="13063" width="10.140625" style="40" customWidth="1"/>
    <col min="13064" max="13064" width="13.140625" style="40" customWidth="1"/>
    <col min="13065" max="13065" width="14.140625" style="40" customWidth="1"/>
    <col min="13066" max="13066" width="16.140625" style="40" customWidth="1"/>
    <col min="13067" max="13067" width="9.85546875" style="40" customWidth="1"/>
    <col min="13068" max="13068" width="11" style="40" customWidth="1"/>
    <col min="13069" max="13312" width="9.140625" style="40"/>
    <col min="13313" max="13313" width="13.7109375" style="40" customWidth="1"/>
    <col min="13314" max="13314" width="35.7109375" style="40" customWidth="1"/>
    <col min="13315" max="13315" width="15.140625" style="40" customWidth="1"/>
    <col min="13316" max="13316" width="11.42578125" style="40" customWidth="1"/>
    <col min="13317" max="13317" width="15.7109375" style="40" customWidth="1"/>
    <col min="13318" max="13318" width="14.85546875" style="40" customWidth="1"/>
    <col min="13319" max="13319" width="10.140625" style="40" customWidth="1"/>
    <col min="13320" max="13320" width="13.140625" style="40" customWidth="1"/>
    <col min="13321" max="13321" width="14.140625" style="40" customWidth="1"/>
    <col min="13322" max="13322" width="16.140625" style="40" customWidth="1"/>
    <col min="13323" max="13323" width="9.85546875" style="40" customWidth="1"/>
    <col min="13324" max="13324" width="11" style="40" customWidth="1"/>
    <col min="13325" max="13568" width="9.140625" style="40"/>
    <col min="13569" max="13569" width="13.7109375" style="40" customWidth="1"/>
    <col min="13570" max="13570" width="35.7109375" style="40" customWidth="1"/>
    <col min="13571" max="13571" width="15.140625" style="40" customWidth="1"/>
    <col min="13572" max="13572" width="11.42578125" style="40" customWidth="1"/>
    <col min="13573" max="13573" width="15.7109375" style="40" customWidth="1"/>
    <col min="13574" max="13574" width="14.85546875" style="40" customWidth="1"/>
    <col min="13575" max="13575" width="10.140625" style="40" customWidth="1"/>
    <col min="13576" max="13576" width="13.140625" style="40" customWidth="1"/>
    <col min="13577" max="13577" width="14.140625" style="40" customWidth="1"/>
    <col min="13578" max="13578" width="16.140625" style="40" customWidth="1"/>
    <col min="13579" max="13579" width="9.85546875" style="40" customWidth="1"/>
    <col min="13580" max="13580" width="11" style="40" customWidth="1"/>
    <col min="13581" max="13824" width="9.140625" style="40"/>
    <col min="13825" max="13825" width="13.7109375" style="40" customWidth="1"/>
    <col min="13826" max="13826" width="35.7109375" style="40" customWidth="1"/>
    <col min="13827" max="13827" width="15.140625" style="40" customWidth="1"/>
    <col min="13828" max="13828" width="11.42578125" style="40" customWidth="1"/>
    <col min="13829" max="13829" width="15.7109375" style="40" customWidth="1"/>
    <col min="13830" max="13830" width="14.85546875" style="40" customWidth="1"/>
    <col min="13831" max="13831" width="10.140625" style="40" customWidth="1"/>
    <col min="13832" max="13832" width="13.140625" style="40" customWidth="1"/>
    <col min="13833" max="13833" width="14.140625" style="40" customWidth="1"/>
    <col min="13834" max="13834" width="16.140625" style="40" customWidth="1"/>
    <col min="13835" max="13835" width="9.85546875" style="40" customWidth="1"/>
    <col min="13836" max="13836" width="11" style="40" customWidth="1"/>
    <col min="13837" max="14080" width="9.140625" style="40"/>
    <col min="14081" max="14081" width="13.7109375" style="40" customWidth="1"/>
    <col min="14082" max="14082" width="35.7109375" style="40" customWidth="1"/>
    <col min="14083" max="14083" width="15.140625" style="40" customWidth="1"/>
    <col min="14084" max="14084" width="11.42578125" style="40" customWidth="1"/>
    <col min="14085" max="14085" width="15.7109375" style="40" customWidth="1"/>
    <col min="14086" max="14086" width="14.85546875" style="40" customWidth="1"/>
    <col min="14087" max="14087" width="10.140625" style="40" customWidth="1"/>
    <col min="14088" max="14088" width="13.140625" style="40" customWidth="1"/>
    <col min="14089" max="14089" width="14.140625" style="40" customWidth="1"/>
    <col min="14090" max="14090" width="16.140625" style="40" customWidth="1"/>
    <col min="14091" max="14091" width="9.85546875" style="40" customWidth="1"/>
    <col min="14092" max="14092" width="11" style="40" customWidth="1"/>
    <col min="14093" max="14336" width="9.140625" style="40"/>
    <col min="14337" max="14337" width="13.7109375" style="40" customWidth="1"/>
    <col min="14338" max="14338" width="35.7109375" style="40" customWidth="1"/>
    <col min="14339" max="14339" width="15.140625" style="40" customWidth="1"/>
    <col min="14340" max="14340" width="11.42578125" style="40" customWidth="1"/>
    <col min="14341" max="14341" width="15.7109375" style="40" customWidth="1"/>
    <col min="14342" max="14342" width="14.85546875" style="40" customWidth="1"/>
    <col min="14343" max="14343" width="10.140625" style="40" customWidth="1"/>
    <col min="14344" max="14344" width="13.140625" style="40" customWidth="1"/>
    <col min="14345" max="14345" width="14.140625" style="40" customWidth="1"/>
    <col min="14346" max="14346" width="16.140625" style="40" customWidth="1"/>
    <col min="14347" max="14347" width="9.85546875" style="40" customWidth="1"/>
    <col min="14348" max="14348" width="11" style="40" customWidth="1"/>
    <col min="14349" max="14592" width="9.140625" style="40"/>
    <col min="14593" max="14593" width="13.7109375" style="40" customWidth="1"/>
    <col min="14594" max="14594" width="35.7109375" style="40" customWidth="1"/>
    <col min="14595" max="14595" width="15.140625" style="40" customWidth="1"/>
    <col min="14596" max="14596" width="11.42578125" style="40" customWidth="1"/>
    <col min="14597" max="14597" width="15.7109375" style="40" customWidth="1"/>
    <col min="14598" max="14598" width="14.85546875" style="40" customWidth="1"/>
    <col min="14599" max="14599" width="10.140625" style="40" customWidth="1"/>
    <col min="14600" max="14600" width="13.140625" style="40" customWidth="1"/>
    <col min="14601" max="14601" width="14.140625" style="40" customWidth="1"/>
    <col min="14602" max="14602" width="16.140625" style="40" customWidth="1"/>
    <col min="14603" max="14603" width="9.85546875" style="40" customWidth="1"/>
    <col min="14604" max="14604" width="11" style="40" customWidth="1"/>
    <col min="14605" max="14848" width="9.140625" style="40"/>
    <col min="14849" max="14849" width="13.7109375" style="40" customWidth="1"/>
    <col min="14850" max="14850" width="35.7109375" style="40" customWidth="1"/>
    <col min="14851" max="14851" width="15.140625" style="40" customWidth="1"/>
    <col min="14852" max="14852" width="11.42578125" style="40" customWidth="1"/>
    <col min="14853" max="14853" width="15.7109375" style="40" customWidth="1"/>
    <col min="14854" max="14854" width="14.85546875" style="40" customWidth="1"/>
    <col min="14855" max="14855" width="10.140625" style="40" customWidth="1"/>
    <col min="14856" max="14856" width="13.140625" style="40" customWidth="1"/>
    <col min="14857" max="14857" width="14.140625" style="40" customWidth="1"/>
    <col min="14858" max="14858" width="16.140625" style="40" customWidth="1"/>
    <col min="14859" max="14859" width="9.85546875" style="40" customWidth="1"/>
    <col min="14860" max="14860" width="11" style="40" customWidth="1"/>
    <col min="14861" max="15104" width="9.140625" style="40"/>
    <col min="15105" max="15105" width="13.7109375" style="40" customWidth="1"/>
    <col min="15106" max="15106" width="35.7109375" style="40" customWidth="1"/>
    <col min="15107" max="15107" width="15.140625" style="40" customWidth="1"/>
    <col min="15108" max="15108" width="11.42578125" style="40" customWidth="1"/>
    <col min="15109" max="15109" width="15.7109375" style="40" customWidth="1"/>
    <col min="15110" max="15110" width="14.85546875" style="40" customWidth="1"/>
    <col min="15111" max="15111" width="10.140625" style="40" customWidth="1"/>
    <col min="15112" max="15112" width="13.140625" style="40" customWidth="1"/>
    <col min="15113" max="15113" width="14.140625" style="40" customWidth="1"/>
    <col min="15114" max="15114" width="16.140625" style="40" customWidth="1"/>
    <col min="15115" max="15115" width="9.85546875" style="40" customWidth="1"/>
    <col min="15116" max="15116" width="11" style="40" customWidth="1"/>
    <col min="15117" max="15360" width="9.140625" style="40"/>
    <col min="15361" max="15361" width="13.7109375" style="40" customWidth="1"/>
    <col min="15362" max="15362" width="35.7109375" style="40" customWidth="1"/>
    <col min="15363" max="15363" width="15.140625" style="40" customWidth="1"/>
    <col min="15364" max="15364" width="11.42578125" style="40" customWidth="1"/>
    <col min="15365" max="15365" width="15.7109375" style="40" customWidth="1"/>
    <col min="15366" max="15366" width="14.85546875" style="40" customWidth="1"/>
    <col min="15367" max="15367" width="10.140625" style="40" customWidth="1"/>
    <col min="15368" max="15368" width="13.140625" style="40" customWidth="1"/>
    <col min="15369" max="15369" width="14.140625" style="40" customWidth="1"/>
    <col min="15370" max="15370" width="16.140625" style="40" customWidth="1"/>
    <col min="15371" max="15371" width="9.85546875" style="40" customWidth="1"/>
    <col min="15372" max="15372" width="11" style="40" customWidth="1"/>
    <col min="15373" max="15616" width="9.140625" style="40"/>
    <col min="15617" max="15617" width="13.7109375" style="40" customWidth="1"/>
    <col min="15618" max="15618" width="35.7109375" style="40" customWidth="1"/>
    <col min="15619" max="15619" width="15.140625" style="40" customWidth="1"/>
    <col min="15620" max="15620" width="11.42578125" style="40" customWidth="1"/>
    <col min="15621" max="15621" width="15.7109375" style="40" customWidth="1"/>
    <col min="15622" max="15622" width="14.85546875" style="40" customWidth="1"/>
    <col min="15623" max="15623" width="10.140625" style="40" customWidth="1"/>
    <col min="15624" max="15624" width="13.140625" style="40" customWidth="1"/>
    <col min="15625" max="15625" width="14.140625" style="40" customWidth="1"/>
    <col min="15626" max="15626" width="16.140625" style="40" customWidth="1"/>
    <col min="15627" max="15627" width="9.85546875" style="40" customWidth="1"/>
    <col min="15628" max="15628" width="11" style="40" customWidth="1"/>
    <col min="15629" max="15872" width="9.140625" style="40"/>
    <col min="15873" max="15873" width="13.7109375" style="40" customWidth="1"/>
    <col min="15874" max="15874" width="35.7109375" style="40" customWidth="1"/>
    <col min="15875" max="15875" width="15.140625" style="40" customWidth="1"/>
    <col min="15876" max="15876" width="11.42578125" style="40" customWidth="1"/>
    <col min="15877" max="15877" width="15.7109375" style="40" customWidth="1"/>
    <col min="15878" max="15878" width="14.85546875" style="40" customWidth="1"/>
    <col min="15879" max="15879" width="10.140625" style="40" customWidth="1"/>
    <col min="15880" max="15880" width="13.140625" style="40" customWidth="1"/>
    <col min="15881" max="15881" width="14.140625" style="40" customWidth="1"/>
    <col min="15882" max="15882" width="16.140625" style="40" customWidth="1"/>
    <col min="15883" max="15883" width="9.85546875" style="40" customWidth="1"/>
    <col min="15884" max="15884" width="11" style="40" customWidth="1"/>
    <col min="15885" max="16128" width="9.140625" style="40"/>
    <col min="16129" max="16129" width="13.7109375" style="40" customWidth="1"/>
    <col min="16130" max="16130" width="35.7109375" style="40" customWidth="1"/>
    <col min="16131" max="16131" width="15.140625" style="40" customWidth="1"/>
    <col min="16132" max="16132" width="11.42578125" style="40" customWidth="1"/>
    <col min="16133" max="16133" width="15.7109375" style="40" customWidth="1"/>
    <col min="16134" max="16134" width="14.85546875" style="40" customWidth="1"/>
    <col min="16135" max="16135" width="10.140625" style="40" customWidth="1"/>
    <col min="16136" max="16136" width="13.140625" style="40" customWidth="1"/>
    <col min="16137" max="16137" width="14.140625" style="40" customWidth="1"/>
    <col min="16138" max="16138" width="16.140625" style="40" customWidth="1"/>
    <col min="16139" max="16139" width="9.85546875" style="40" customWidth="1"/>
    <col min="16140" max="16140" width="11" style="40" customWidth="1"/>
    <col min="16141" max="16384" width="9.140625" style="40"/>
  </cols>
  <sheetData>
    <row r="1" spans="1:12" s="88" customFormat="1">
      <c r="A1" s="109" t="s">
        <v>54</v>
      </c>
      <c r="B1" s="109"/>
      <c r="C1" s="109"/>
      <c r="D1" s="109"/>
      <c r="E1" s="109"/>
      <c r="F1" s="109"/>
      <c r="G1" s="109"/>
      <c r="H1" s="109"/>
      <c r="I1" s="109"/>
      <c r="J1" s="109"/>
      <c r="K1" s="89"/>
      <c r="L1" s="89"/>
    </row>
    <row r="2" spans="1:12" s="95" customFormat="1" ht="47.25">
      <c r="A2" s="91" t="s">
        <v>15</v>
      </c>
      <c r="B2" s="91" t="s">
        <v>16</v>
      </c>
      <c r="C2" s="92" t="s">
        <v>17</v>
      </c>
      <c r="D2" s="91" t="s">
        <v>21</v>
      </c>
      <c r="E2" s="93" t="s">
        <v>25</v>
      </c>
      <c r="F2" s="93" t="s">
        <v>26</v>
      </c>
      <c r="G2" s="91" t="s">
        <v>28</v>
      </c>
      <c r="H2" s="94" t="s">
        <v>55</v>
      </c>
      <c r="I2" s="93" t="s">
        <v>29</v>
      </c>
      <c r="J2" s="93" t="s">
        <v>31</v>
      </c>
    </row>
    <row r="3" spans="1:12" s="87" customFormat="1" ht="12.75" customHeight="1">
      <c r="A3" s="107" t="s">
        <v>32</v>
      </c>
      <c r="B3" s="107"/>
      <c r="C3" s="43"/>
      <c r="D3" s="31"/>
      <c r="E3" s="23"/>
      <c r="F3" s="30"/>
      <c r="G3" s="21"/>
      <c r="H3" s="96"/>
      <c r="I3" s="23"/>
      <c r="J3" s="23"/>
    </row>
    <row r="4" spans="1:12" s="87" customFormat="1">
      <c r="A4" s="31" t="s">
        <v>33</v>
      </c>
      <c r="B4" s="32" t="s">
        <v>34</v>
      </c>
      <c r="C4" s="33">
        <v>500</v>
      </c>
      <c r="D4" s="36">
        <v>0</v>
      </c>
      <c r="E4" s="34">
        <v>0</v>
      </c>
      <c r="F4" s="30">
        <v>0</v>
      </c>
      <c r="G4" s="38">
        <v>0</v>
      </c>
      <c r="H4" s="97">
        <v>0</v>
      </c>
      <c r="I4" s="23">
        <v>0</v>
      </c>
      <c r="J4" s="39">
        <f>C4-I4</f>
        <v>500</v>
      </c>
    </row>
    <row r="5" spans="1:12" s="87" customFormat="1">
      <c r="A5" s="31"/>
      <c r="B5" s="32"/>
      <c r="C5" s="41"/>
      <c r="D5" s="31"/>
      <c r="E5" s="23"/>
      <c r="F5" s="30"/>
      <c r="G5" s="21"/>
      <c r="H5" s="96"/>
      <c r="I5" s="23"/>
      <c r="J5" s="39"/>
    </row>
    <row r="6" spans="1:12" s="87" customFormat="1" ht="12.75" customHeight="1">
      <c r="A6" s="107" t="s">
        <v>35</v>
      </c>
      <c r="B6" s="107"/>
      <c r="C6" s="43"/>
      <c r="D6" s="31"/>
      <c r="E6" s="23"/>
      <c r="F6" s="30"/>
      <c r="G6" s="21"/>
      <c r="H6" s="96"/>
      <c r="I6" s="23"/>
      <c r="J6" s="23"/>
    </row>
    <row r="7" spans="1:12" s="87" customFormat="1">
      <c r="A7" s="44"/>
      <c r="B7" s="32" t="s">
        <v>36</v>
      </c>
      <c r="C7" s="45">
        <v>0</v>
      </c>
      <c r="D7" s="51">
        <v>60</v>
      </c>
      <c r="E7" s="34">
        <f>ROUND(C7*5%,0.1)</f>
        <v>0</v>
      </c>
      <c r="F7" s="30">
        <f>C7-E7</f>
        <v>0</v>
      </c>
      <c r="G7" s="38" t="e">
        <f>(1)-(E7/C7)^(1/D7)</f>
        <v>#DIV/0!</v>
      </c>
      <c r="H7" s="97">
        <f>($B$29-A7)</f>
        <v>42094</v>
      </c>
      <c r="I7" s="39" t="e">
        <f>C7*G7*H7/365</f>
        <v>#DIV/0!</v>
      </c>
      <c r="J7" s="39" t="e">
        <f>C7-I7</f>
        <v>#DIV/0!</v>
      </c>
    </row>
    <row r="8" spans="1:12" s="87" customFormat="1">
      <c r="A8" s="44"/>
      <c r="B8" s="32"/>
      <c r="C8" s="41"/>
      <c r="D8" s="51"/>
      <c r="E8" s="34"/>
      <c r="F8" s="34"/>
      <c r="G8" s="38"/>
      <c r="H8" s="97"/>
      <c r="I8" s="39"/>
      <c r="J8" s="39"/>
    </row>
    <row r="9" spans="1:12" s="87" customFormat="1" ht="12.75" customHeight="1">
      <c r="A9" s="107" t="s">
        <v>37</v>
      </c>
      <c r="B9" s="107"/>
      <c r="C9" s="43"/>
      <c r="D9" s="51"/>
      <c r="E9" s="34"/>
      <c r="F9" s="34"/>
      <c r="G9" s="38"/>
      <c r="H9" s="97"/>
      <c r="I9" s="39"/>
      <c r="J9" s="39"/>
    </row>
    <row r="10" spans="1:12" s="87" customFormat="1">
      <c r="A10" s="44">
        <v>41815</v>
      </c>
      <c r="B10" s="32" t="s">
        <v>38</v>
      </c>
      <c r="C10" s="52">
        <v>720000</v>
      </c>
      <c r="D10" s="51">
        <v>5</v>
      </c>
      <c r="E10" s="34">
        <f>ROUND(C10*5%,0.1)</f>
        <v>36000</v>
      </c>
      <c r="F10" s="30">
        <f>C10-E10</f>
        <v>684000</v>
      </c>
      <c r="G10" s="38">
        <f>(1)-(E10/C10)^(1/D10)</f>
        <v>0.45071972834694107</v>
      </c>
      <c r="H10" s="97">
        <f>($B$29-A10)</f>
        <v>279</v>
      </c>
      <c r="I10" s="39">
        <f>C10*G10*H10/365</f>
        <v>248056.38090502334</v>
      </c>
      <c r="J10" s="39">
        <f>C10-I10</f>
        <v>471943.61909497669</v>
      </c>
    </row>
    <row r="11" spans="1:12" s="87" customFormat="1">
      <c r="A11" s="44">
        <v>41897</v>
      </c>
      <c r="B11" s="32" t="s">
        <v>39</v>
      </c>
      <c r="C11" s="52">
        <v>46820</v>
      </c>
      <c r="D11" s="51">
        <v>5</v>
      </c>
      <c r="E11" s="34">
        <f t="shared" ref="E11:E18" si="0">ROUND(C11*5%,0.1)</f>
        <v>2341</v>
      </c>
      <c r="F11" s="30">
        <f t="shared" ref="F11:F18" si="1">C11-E11</f>
        <v>44479</v>
      </c>
      <c r="G11" s="38">
        <f t="shared" ref="G11:G18" si="2">(1)-(E11/C11)^(1/D11)</f>
        <v>0.45071972834694107</v>
      </c>
      <c r="H11" s="97">
        <f>($B$29-A11)</f>
        <v>197</v>
      </c>
      <c r="I11" s="39">
        <f t="shared" ref="I11:I18" si="3">C11*G11*H11/365</f>
        <v>11389.675186841494</v>
      </c>
      <c r="J11" s="39">
        <f t="shared" ref="J11:J18" si="4">C11-I11</f>
        <v>35430.324813158506</v>
      </c>
    </row>
    <row r="12" spans="1:12" s="87" customFormat="1">
      <c r="A12" s="44">
        <v>42036</v>
      </c>
      <c r="B12" s="32" t="s">
        <v>40</v>
      </c>
      <c r="C12" s="52">
        <v>3218760</v>
      </c>
      <c r="D12" s="51">
        <v>5</v>
      </c>
      <c r="E12" s="34">
        <f t="shared" si="0"/>
        <v>160938</v>
      </c>
      <c r="F12" s="30">
        <f t="shared" si="1"/>
        <v>3057822</v>
      </c>
      <c r="G12" s="38">
        <f t="shared" si="2"/>
        <v>0.45071972834694107</v>
      </c>
      <c r="H12" s="97">
        <f>($B$29-A12)</f>
        <v>58</v>
      </c>
      <c r="I12" s="39">
        <f t="shared" si="3"/>
        <v>230531.50877592331</v>
      </c>
      <c r="J12" s="39">
        <f t="shared" si="4"/>
        <v>2988228.4912240766</v>
      </c>
    </row>
    <row r="13" spans="1:12" s="87" customFormat="1">
      <c r="A13" s="44">
        <v>41815</v>
      </c>
      <c r="B13" s="32" t="s">
        <v>41</v>
      </c>
      <c r="C13" s="52">
        <v>2284120</v>
      </c>
      <c r="D13" s="51">
        <v>5</v>
      </c>
      <c r="E13" s="34">
        <f t="shared" si="0"/>
        <v>114206</v>
      </c>
      <c r="F13" s="30">
        <f t="shared" si="1"/>
        <v>2169914</v>
      </c>
      <c r="G13" s="38">
        <f t="shared" si="2"/>
        <v>0.45071972834694107</v>
      </c>
      <c r="H13" s="97">
        <f>($B$29-A13)</f>
        <v>279</v>
      </c>
      <c r="I13" s="39">
        <f t="shared" si="3"/>
        <v>786931.30660108605</v>
      </c>
      <c r="J13" s="39">
        <f t="shared" si="4"/>
        <v>1497188.6933989138</v>
      </c>
    </row>
    <row r="14" spans="1:12" s="87" customFormat="1">
      <c r="A14" s="44">
        <v>41989</v>
      </c>
      <c r="B14" s="32" t="s">
        <v>42</v>
      </c>
      <c r="C14" s="52">
        <v>713864</v>
      </c>
      <c r="D14" s="51">
        <v>5</v>
      </c>
      <c r="E14" s="34">
        <f t="shared" si="0"/>
        <v>35693</v>
      </c>
      <c r="F14" s="30">
        <f t="shared" si="1"/>
        <v>678171</v>
      </c>
      <c r="G14" s="38">
        <f t="shared" si="2"/>
        <v>0.45072034390565008</v>
      </c>
      <c r="H14" s="97">
        <f>($B$29-A14)</f>
        <v>105</v>
      </c>
      <c r="I14" s="39">
        <f t="shared" si="3"/>
        <v>92559.090126289346</v>
      </c>
      <c r="J14" s="39">
        <f t="shared" si="4"/>
        <v>621304.90987371071</v>
      </c>
    </row>
    <row r="15" spans="1:12" s="87" customFormat="1">
      <c r="A15" s="44">
        <v>41897</v>
      </c>
      <c r="B15" s="32" t="s">
        <v>43</v>
      </c>
      <c r="C15" s="52">
        <v>216126</v>
      </c>
      <c r="D15" s="51">
        <v>5</v>
      </c>
      <c r="E15" s="34">
        <f t="shared" si="0"/>
        <v>10806</v>
      </c>
      <c r="F15" s="30">
        <f t="shared" si="1"/>
        <v>205320</v>
      </c>
      <c r="G15" s="38">
        <f t="shared" si="2"/>
        <v>0.45072277815883588</v>
      </c>
      <c r="H15" s="97">
        <f>($B$29-A15)</f>
        <v>197</v>
      </c>
      <c r="I15" s="39">
        <f t="shared" si="3"/>
        <v>52576.283553463683</v>
      </c>
      <c r="J15" s="39">
        <f t="shared" si="4"/>
        <v>163549.7164465363</v>
      </c>
    </row>
    <row r="16" spans="1:12" s="87" customFormat="1">
      <c r="A16" s="44">
        <v>42036</v>
      </c>
      <c r="B16" s="32" t="s">
        <v>44</v>
      </c>
      <c r="C16" s="52">
        <v>557404</v>
      </c>
      <c r="D16" s="51">
        <v>5</v>
      </c>
      <c r="E16" s="34">
        <f t="shared" si="0"/>
        <v>27870</v>
      </c>
      <c r="F16" s="30">
        <f t="shared" si="1"/>
        <v>529534</v>
      </c>
      <c r="G16" s="38">
        <f t="shared" si="2"/>
        <v>0.45072051668982827</v>
      </c>
      <c r="H16" s="97">
        <f>($B$29-A16)</f>
        <v>58</v>
      </c>
      <c r="I16" s="39">
        <f t="shared" si="3"/>
        <v>39922.022726927855</v>
      </c>
      <c r="J16" s="39">
        <f t="shared" si="4"/>
        <v>517481.97727307212</v>
      </c>
    </row>
    <row r="17" spans="1:10" s="87" customFormat="1">
      <c r="A17" s="44">
        <v>41989</v>
      </c>
      <c r="B17" s="32" t="s">
        <v>45</v>
      </c>
      <c r="C17" s="52">
        <v>29900</v>
      </c>
      <c r="D17" s="51">
        <v>5</v>
      </c>
      <c r="E17" s="34">
        <f t="shared" si="0"/>
        <v>1495</v>
      </c>
      <c r="F17" s="30">
        <f t="shared" si="1"/>
        <v>28405</v>
      </c>
      <c r="G17" s="38">
        <f t="shared" si="2"/>
        <v>0.45071972834694107</v>
      </c>
      <c r="H17" s="97">
        <f>($B$29-A17)</f>
        <v>105</v>
      </c>
      <c r="I17" s="39">
        <f t="shared" si="3"/>
        <v>3876.8070880691002</v>
      </c>
      <c r="J17" s="39">
        <f t="shared" si="4"/>
        <v>26023.192911930899</v>
      </c>
    </row>
    <row r="18" spans="1:10" s="87" customFormat="1">
      <c r="A18" s="44">
        <v>41989</v>
      </c>
      <c r="B18" s="32" t="s">
        <v>46</v>
      </c>
      <c r="C18" s="52">
        <v>180000</v>
      </c>
      <c r="D18" s="51">
        <v>5</v>
      </c>
      <c r="E18" s="34">
        <f t="shared" si="0"/>
        <v>9000</v>
      </c>
      <c r="F18" s="30">
        <f t="shared" si="1"/>
        <v>171000</v>
      </c>
      <c r="G18" s="38">
        <f t="shared" si="2"/>
        <v>0.45071972834694107</v>
      </c>
      <c r="H18" s="97">
        <f>($B$29-A18)</f>
        <v>105</v>
      </c>
      <c r="I18" s="39">
        <f t="shared" si="3"/>
        <v>23338.637988375853</v>
      </c>
      <c r="J18" s="39">
        <f t="shared" si="4"/>
        <v>156661.36201162415</v>
      </c>
    </row>
    <row r="19" spans="1:10" s="87" customFormat="1" ht="12.75" customHeight="1">
      <c r="A19" s="107" t="s">
        <v>47</v>
      </c>
      <c r="B19" s="107"/>
      <c r="C19" s="43"/>
      <c r="D19" s="51"/>
      <c r="E19" s="34"/>
      <c r="F19" s="34"/>
      <c r="G19" s="38"/>
      <c r="H19" s="97"/>
      <c r="I19" s="39"/>
      <c r="J19" s="39"/>
    </row>
    <row r="20" spans="1:10" s="87" customFormat="1">
      <c r="A20" s="44">
        <v>41815</v>
      </c>
      <c r="B20" s="55" t="s">
        <v>48</v>
      </c>
      <c r="C20" s="56">
        <v>2092276</v>
      </c>
      <c r="D20" s="51">
        <v>10</v>
      </c>
      <c r="E20" s="34">
        <f>ROUND(C20*5%,0.1)</f>
        <v>104614</v>
      </c>
      <c r="F20" s="30">
        <f>C20-E20</f>
        <v>1987662</v>
      </c>
      <c r="G20" s="38">
        <f>(1)-(E20/C20)^(1/D20)</f>
        <v>0.25886540920355983</v>
      </c>
      <c r="H20" s="97">
        <f>($B$29-A20)</f>
        <v>279</v>
      </c>
      <c r="I20" s="39">
        <f>C20*G20*H20/365</f>
        <v>414003.80638628401</v>
      </c>
      <c r="J20" s="39">
        <f>C20-I20</f>
        <v>1678272.1936137159</v>
      </c>
    </row>
    <row r="21" spans="1:10" s="87" customFormat="1">
      <c r="A21" s="44">
        <v>41989</v>
      </c>
      <c r="B21" s="55" t="s">
        <v>49</v>
      </c>
      <c r="C21" s="56">
        <v>3458745</v>
      </c>
      <c r="D21" s="51">
        <v>10</v>
      </c>
      <c r="E21" s="34">
        <f>ROUND(C21*5%,0.1)</f>
        <v>172937</v>
      </c>
      <c r="F21" s="30">
        <f>C21-E21</f>
        <v>3285808</v>
      </c>
      <c r="G21" s="38">
        <f>(1)-(E21/C21)^(1/D21)</f>
        <v>0.25886565803233708</v>
      </c>
      <c r="H21" s="97">
        <f>($B$29-A21)</f>
        <v>105</v>
      </c>
      <c r="I21" s="39">
        <f>C21*G21*H21/365</f>
        <v>257566.52477002967</v>
      </c>
      <c r="J21" s="39">
        <f>C21-I21</f>
        <v>3201178.4752299702</v>
      </c>
    </row>
    <row r="22" spans="1:10" s="87" customFormat="1">
      <c r="A22" s="54"/>
      <c r="B22" s="32"/>
      <c r="C22" s="41"/>
      <c r="D22" s="51"/>
      <c r="E22" s="34"/>
      <c r="F22" s="34"/>
      <c r="G22" s="38"/>
      <c r="H22" s="97"/>
      <c r="I22" s="39"/>
      <c r="J22" s="39"/>
    </row>
    <row r="23" spans="1:10" s="87" customFormat="1" ht="12.75" customHeight="1">
      <c r="A23" s="107" t="s">
        <v>50</v>
      </c>
      <c r="B23" s="107"/>
      <c r="C23" s="43"/>
      <c r="D23" s="51"/>
      <c r="E23" s="34"/>
      <c r="F23" s="34"/>
      <c r="G23" s="38"/>
      <c r="H23" s="97"/>
      <c r="I23" s="39"/>
      <c r="J23" s="39"/>
    </row>
    <row r="24" spans="1:10" s="87" customFormat="1">
      <c r="A24" s="54">
        <v>40199</v>
      </c>
      <c r="B24" s="32" t="s">
        <v>51</v>
      </c>
      <c r="C24" s="41">
        <f>36367*2</f>
        <v>72734</v>
      </c>
      <c r="D24" s="51">
        <v>10</v>
      </c>
      <c r="E24" s="34">
        <f>ROUND(C24*5%,0.1)</f>
        <v>3637</v>
      </c>
      <c r="F24" s="30">
        <f>C24-E24</f>
        <v>69097</v>
      </c>
      <c r="G24" s="38">
        <f>(1)-(E24/C24)^(1/D24)</f>
        <v>0.25885943732631489</v>
      </c>
      <c r="H24" s="97">
        <f>($B$29-A24)</f>
        <v>1895</v>
      </c>
      <c r="I24" s="39">
        <f>C24*G24*H24/365</f>
        <v>97750.238317706011</v>
      </c>
      <c r="J24" s="39">
        <f>C24-I24</f>
        <v>-25016.238317706011</v>
      </c>
    </row>
    <row r="25" spans="1:10" s="87" customFormat="1">
      <c r="A25" s="54">
        <v>40765</v>
      </c>
      <c r="B25" s="32" t="s">
        <v>52</v>
      </c>
      <c r="C25" s="41">
        <v>1413428</v>
      </c>
      <c r="D25" s="51">
        <v>8</v>
      </c>
      <c r="E25" s="34">
        <f>ROUND(C25*5%,0.1)</f>
        <v>70671</v>
      </c>
      <c r="F25" s="30">
        <f>C25-E25</f>
        <v>1342757</v>
      </c>
      <c r="G25" s="38">
        <f>(1)-(E25/C25)^(1/D25)</f>
        <v>0.3123444645840574</v>
      </c>
      <c r="H25" s="97">
        <f>($B$29-A25)</f>
        <v>1329</v>
      </c>
      <c r="I25" s="39">
        <f>C25*G25*H25/365</f>
        <v>1607457.9490391917</v>
      </c>
      <c r="J25" s="39">
        <f>C25-I25</f>
        <v>-194029.94903919171</v>
      </c>
    </row>
    <row r="26" spans="1:10" s="87" customFormat="1">
      <c r="A26" s="54"/>
      <c r="B26" s="32"/>
      <c r="C26" s="41"/>
      <c r="D26" s="61"/>
      <c r="E26" s="63"/>
      <c r="F26" s="34"/>
      <c r="G26" s="38"/>
      <c r="H26" s="97"/>
      <c r="I26" s="39"/>
      <c r="J26" s="39"/>
    </row>
    <row r="27" spans="1:10" s="87" customFormat="1">
      <c r="A27" s="64"/>
      <c r="B27" s="65"/>
      <c r="C27" s="66"/>
      <c r="D27" s="51"/>
      <c r="E27" s="63"/>
      <c r="F27" s="34"/>
      <c r="G27" s="67"/>
      <c r="H27" s="98"/>
      <c r="I27" s="39"/>
      <c r="J27" s="39"/>
    </row>
    <row r="28" spans="1:10" s="87" customFormat="1">
      <c r="A28" s="68"/>
      <c r="B28" s="69" t="s">
        <v>53</v>
      </c>
      <c r="C28" s="58">
        <f>SUM(C4:C26)</f>
        <v>15004677</v>
      </c>
      <c r="D28" s="61"/>
      <c r="E28" s="63">
        <f>SUM(E4:E26)</f>
        <v>750208</v>
      </c>
      <c r="F28" s="63">
        <f>SUM(F4:F26)</f>
        <v>14253969</v>
      </c>
      <c r="G28" s="67"/>
      <c r="H28" s="98"/>
      <c r="I28" s="63" t="e">
        <f>SUM(I4:I26)</f>
        <v>#DIV/0!</v>
      </c>
      <c r="J28" s="63" t="e">
        <f>SUM(J4:J27)</f>
        <v>#DIV/0!</v>
      </c>
    </row>
    <row r="29" spans="1:10">
      <c r="B29" s="70">
        <v>42094</v>
      </c>
      <c r="C29" s="71"/>
      <c r="D29" s="76"/>
      <c r="E29" s="72"/>
      <c r="F29" s="72"/>
      <c r="G29" s="79"/>
      <c r="H29" s="99"/>
    </row>
    <row r="30" spans="1:10">
      <c r="A30" s="76"/>
      <c r="B30" s="77"/>
      <c r="C30" s="78"/>
      <c r="D30" s="79"/>
      <c r="E30" s="72"/>
      <c r="F30" s="72"/>
      <c r="G30" s="79"/>
      <c r="H30" s="99"/>
    </row>
    <row r="31" spans="1:10">
      <c r="B31" s="40"/>
      <c r="C31" s="80"/>
      <c r="D31" s="79"/>
      <c r="E31" s="72"/>
      <c r="F31" s="72"/>
      <c r="G31" s="79"/>
      <c r="H31" s="99"/>
      <c r="I31" s="78"/>
    </row>
    <row r="32" spans="1:10">
      <c r="B32" s="40"/>
      <c r="C32" s="80"/>
      <c r="D32" s="83"/>
      <c r="E32" s="78"/>
      <c r="I32" s="78"/>
    </row>
    <row r="33" spans="1:8" s="87" customFormat="1">
      <c r="A33" s="79"/>
      <c r="B33" s="85"/>
      <c r="C33" s="86"/>
      <c r="D33" s="79"/>
      <c r="E33" s="72"/>
      <c r="F33" s="72"/>
      <c r="G33" s="79"/>
      <c r="H33" s="99"/>
    </row>
    <row r="34" spans="1:8" s="87" customFormat="1">
      <c r="A34" s="79"/>
      <c r="B34" s="85"/>
      <c r="C34" s="86"/>
      <c r="D34" s="79"/>
      <c r="E34" s="72"/>
      <c r="F34" s="72"/>
      <c r="G34" s="79"/>
      <c r="H34" s="99"/>
    </row>
    <row r="35" spans="1:8" s="87" customFormat="1">
      <c r="A35" s="79"/>
      <c r="B35" s="85"/>
      <c r="C35" s="86"/>
      <c r="D35" s="79"/>
      <c r="E35" s="72"/>
      <c r="F35" s="72"/>
      <c r="G35" s="79"/>
      <c r="H35" s="99"/>
    </row>
    <row r="36" spans="1:8" s="87" customFormat="1">
      <c r="A36" s="79"/>
      <c r="B36" s="85"/>
      <c r="C36" s="86"/>
      <c r="D36" s="79"/>
      <c r="E36" s="72"/>
      <c r="F36" s="72"/>
      <c r="G36" s="79"/>
      <c r="H36" s="99"/>
    </row>
    <row r="37" spans="1:8" s="87" customFormat="1">
      <c r="A37" s="79"/>
      <c r="B37" s="85"/>
      <c r="C37" s="86"/>
      <c r="D37" s="79"/>
      <c r="E37" s="72"/>
      <c r="F37" s="72"/>
      <c r="G37" s="79"/>
      <c r="H37" s="99"/>
    </row>
    <row r="38" spans="1:8" s="87" customFormat="1">
      <c r="A38" s="79"/>
      <c r="B38" s="85"/>
      <c r="C38" s="86"/>
      <c r="D38" s="79"/>
      <c r="E38" s="72"/>
      <c r="F38" s="72"/>
      <c r="G38" s="79"/>
      <c r="H38" s="99"/>
    </row>
    <row r="39" spans="1:8" s="87" customFormat="1">
      <c r="A39" s="79"/>
      <c r="B39" s="85"/>
      <c r="C39" s="86"/>
      <c r="D39" s="79"/>
      <c r="E39" s="72"/>
      <c r="F39" s="72"/>
      <c r="G39" s="79"/>
      <c r="H39" s="99"/>
    </row>
    <row r="40" spans="1:8" s="87" customFormat="1">
      <c r="A40" s="79"/>
      <c r="B40" s="85"/>
      <c r="C40" s="86"/>
      <c r="D40" s="79"/>
      <c r="E40" s="72"/>
      <c r="F40" s="72"/>
      <c r="G40" s="79"/>
      <c r="H40" s="99"/>
    </row>
  </sheetData>
  <mergeCells count="6">
    <mergeCell ref="A23:B23"/>
    <mergeCell ref="A1:J1"/>
    <mergeCell ref="A3:B3"/>
    <mergeCell ref="A6:B6"/>
    <mergeCell ref="A9:B9"/>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Assets Pur. before 01-04-2014</vt:lpstr>
      <vt:lpstr>Assets Pur. after 31.03.2014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2015-07-25T10:13:00Z</dcterms:modified>
</cp:coreProperties>
</file>