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35"/>
  </bookViews>
  <sheets>
    <sheet name="Sheet4" sheetId="1" r:id="rId1"/>
  </sheets>
  <externalReferences>
    <externalReference r:id="rId2"/>
    <externalReference r:id="rId3"/>
  </externalReferences>
  <definedNames>
    <definedName name="DepreciationMethods">'[2]DEPRECIATION METHODS'!$B$3:$B$5</definedName>
  </definedNames>
  <calcPr calcId="124519"/>
</workbook>
</file>

<file path=xl/calcChain.xml><?xml version="1.0" encoding="utf-8"?>
<calcChain xmlns="http://schemas.openxmlformats.org/spreadsheetml/2006/main">
  <c r="E37" i="1"/>
  <c r="F37"/>
  <c r="H37" s="1"/>
  <c r="I37" s="1"/>
  <c r="E38"/>
  <c r="F38"/>
  <c r="H38" s="1"/>
  <c r="I38" s="1"/>
  <c r="E15"/>
  <c r="E16"/>
  <c r="E20"/>
  <c r="L20" s="1"/>
  <c r="E21"/>
  <c r="J51"/>
  <c r="F50"/>
  <c r="H50" s="1"/>
  <c r="I50" s="1"/>
  <c r="F49"/>
  <c r="H49" s="1"/>
  <c r="I49" s="1"/>
  <c r="E49"/>
  <c r="E50" s="1"/>
  <c r="F48"/>
  <c r="L48" s="1"/>
  <c r="F47"/>
  <c r="H47" s="1"/>
  <c r="F46"/>
  <c r="H46" s="1"/>
  <c r="I46" s="1"/>
  <c r="F45"/>
  <c r="H45" s="1"/>
  <c r="I45" s="1"/>
  <c r="E45"/>
  <c r="F44"/>
  <c r="L44" s="1"/>
  <c r="F43"/>
  <c r="E43"/>
  <c r="F42"/>
  <c r="L42" s="1"/>
  <c r="L41"/>
  <c r="H41"/>
  <c r="L40"/>
  <c r="H40"/>
  <c r="H39"/>
  <c r="L36"/>
  <c r="H36"/>
  <c r="L35"/>
  <c r="H35"/>
  <c r="H34"/>
  <c r="F33"/>
  <c r="H33" s="1"/>
  <c r="I33" s="1"/>
  <c r="E33"/>
  <c r="F32"/>
  <c r="E32"/>
  <c r="F31"/>
  <c r="H31" s="1"/>
  <c r="I31" s="1"/>
  <c r="E31"/>
  <c r="F30"/>
  <c r="H30" s="1"/>
  <c r="I30" s="1"/>
  <c r="E30"/>
  <c r="F29"/>
  <c r="H29" s="1"/>
  <c r="I29" s="1"/>
  <c r="E29"/>
  <c r="L28"/>
  <c r="H28"/>
  <c r="I28" s="1"/>
  <c r="L27"/>
  <c r="H27"/>
  <c r="I27" s="1"/>
  <c r="H26"/>
  <c r="I26" s="1"/>
  <c r="H25"/>
  <c r="I25" s="1"/>
  <c r="E25"/>
  <c r="L25" s="1"/>
  <c r="L24"/>
  <c r="H24"/>
  <c r="I24" s="1"/>
  <c r="L23"/>
  <c r="H23"/>
  <c r="I23" s="1"/>
  <c r="H22"/>
  <c r="I22" s="1"/>
  <c r="L21"/>
  <c r="H21"/>
  <c r="I21" s="1"/>
  <c r="H20"/>
  <c r="I20" s="1"/>
  <c r="E22"/>
  <c r="L22" s="1"/>
  <c r="L19"/>
  <c r="L18"/>
  <c r="H18"/>
  <c r="I18" s="1"/>
  <c r="H17"/>
  <c r="I17" s="1"/>
  <c r="F16"/>
  <c r="H16" s="1"/>
  <c r="I16" s="1"/>
  <c r="F15"/>
  <c r="H15" s="1"/>
  <c r="I15" s="1"/>
  <c r="L14"/>
  <c r="H14"/>
  <c r="F13"/>
  <c r="H13" s="1"/>
  <c r="I13" s="1"/>
  <c r="E13"/>
  <c r="E12"/>
  <c r="L12" s="1"/>
  <c r="F11"/>
  <c r="H11" s="1"/>
  <c r="I11" s="1"/>
  <c r="E11"/>
  <c r="H10"/>
  <c r="E10"/>
  <c r="L10" s="1"/>
  <c r="E9"/>
  <c r="E8"/>
  <c r="L8" s="1"/>
  <c r="L7"/>
  <c r="L51" s="1"/>
  <c r="H7"/>
  <c r="I7" s="1"/>
  <c r="L47" l="1"/>
  <c r="H48"/>
  <c r="L38"/>
  <c r="L16"/>
  <c r="L31"/>
  <c r="L33"/>
  <c r="L43"/>
  <c r="H44"/>
  <c r="I44" s="1"/>
  <c r="L45"/>
  <c r="L11"/>
  <c r="L13"/>
  <c r="L15"/>
  <c r="E26"/>
  <c r="L26" s="1"/>
  <c r="L29"/>
  <c r="L30"/>
  <c r="L32"/>
  <c r="L50"/>
  <c r="L37"/>
  <c r="E34"/>
  <c r="L34" s="1"/>
  <c r="H32"/>
  <c r="I32" s="1"/>
  <c r="E39"/>
  <c r="L39" s="1"/>
  <c r="H42"/>
  <c r="E46"/>
  <c r="L46" s="1"/>
  <c r="H43"/>
  <c r="I43" s="1"/>
  <c r="L49"/>
  <c r="E17"/>
  <c r="L17" s="1"/>
  <c r="I51" l="1"/>
  <c r="E51"/>
</calcChain>
</file>

<file path=xl/sharedStrings.xml><?xml version="1.0" encoding="utf-8"?>
<sst xmlns="http://schemas.openxmlformats.org/spreadsheetml/2006/main" count="38" uniqueCount="29">
  <si>
    <r>
      <t xml:space="preserve">FIXED ASSET RECORD </t>
    </r>
    <r>
      <rPr>
        <sz val="12"/>
        <color indexed="63"/>
        <rFont val="Times New Roman"/>
        <family val="1"/>
      </rPr>
      <t>with</t>
    </r>
    <r>
      <rPr>
        <sz val="28"/>
        <color indexed="63"/>
        <rFont val="Times New Roman"/>
        <family val="1"/>
      </rPr>
      <t xml:space="preserve"> DEPRECIATION</t>
    </r>
  </si>
  <si>
    <t>DATE:30/09/2014</t>
  </si>
  <si>
    <t>Asset Name</t>
  </si>
  <si>
    <t>Asset No.</t>
  </si>
  <si>
    <t>Acquisition Date</t>
  </si>
  <si>
    <t>Acquisition Cost</t>
  </si>
  <si>
    <t>Useful Life (Years)</t>
  </si>
  <si>
    <t>Period Ending</t>
  </si>
  <si>
    <t>Position of Asset</t>
  </si>
  <si>
    <t>Rate of Depreciation</t>
  </si>
  <si>
    <t>Previous Depreciation</t>
  </si>
  <si>
    <t>First Year %</t>
  </si>
  <si>
    <t>Depreciation This Period</t>
  </si>
  <si>
    <t>LAND</t>
  </si>
  <si>
    <t>Total</t>
  </si>
  <si>
    <t>BUILDING</t>
  </si>
  <si>
    <t>Godown -  SH  Mount</t>
  </si>
  <si>
    <t>PLANT AND MACHINERY</t>
  </si>
  <si>
    <t>FURNITURE AND FITTINGS</t>
  </si>
  <si>
    <t/>
  </si>
  <si>
    <t>VEHICLES - MOTOR CAR / JEEP</t>
  </si>
  <si>
    <t xml:space="preserve">VEHICLES - OTHERS </t>
  </si>
  <si>
    <t>OFFICE EQUIPEMENTS</t>
  </si>
  <si>
    <t>COMPUTER AND ACCESSORIES</t>
  </si>
  <si>
    <t>Servers and Networks</t>
  </si>
  <si>
    <t>Computers</t>
  </si>
  <si>
    <t>Computer</t>
  </si>
  <si>
    <t>OTHERS(ELECTRICAL INSTALLATION)</t>
  </si>
  <si>
    <t>Electrical  Installations</t>
  </si>
</sst>
</file>

<file path=xl/styles.xml><?xml version="1.0" encoding="utf-8"?>
<styleSheet xmlns="http://schemas.openxmlformats.org/spreadsheetml/2006/main">
  <numFmts count="11">
    <numFmt numFmtId="43" formatCode="_(* #,##0.00_);_(* \(#,##0.00\);_(* &quot;-&quot;??_);_(@_)"/>
    <numFmt numFmtId="164" formatCode="&quot;$&quot;#,##0.00"/>
    <numFmt numFmtId="165" formatCode="&quot;Rs.&quot;\ #,##0;[Red]&quot;Rs.&quot;\ \-#,##0"/>
    <numFmt numFmtId="166" formatCode="_(* #,##0.00_);_(* \(#,##0.00\);_(* \-??_);_(@_)"/>
    <numFmt numFmtId="167" formatCode="####\ ##\ ##\ ###.00"/>
    <numFmt numFmtId="168" formatCode="_-* #,##0.00_-;\-* #,##0.00_-;_-* &quot;-&quot;??_-;_-@_-"/>
    <numFmt numFmtId="169" formatCode="_ * #,##0.00_ ;_ * \-#,##0.00_ ;_ * &quot;-&quot;??_ ;_ @_ "/>
    <numFmt numFmtId="170" formatCode="#,##0.00\ ;&quot; (&quot;#,##0.00\);&quot; -&quot;#\ ;@\ "/>
    <numFmt numFmtId="171" formatCode="[$-F800]dddd\,\ mmmm\ dd\,\ yyyy"/>
    <numFmt numFmtId="172" formatCode="_(* #,##0.0000_);_(* \(#,##0.0000\);_(* \-??_);_(@_)"/>
    <numFmt numFmtId="173" formatCode="####\ ##\ ##\ ###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28"/>
      <color theme="1" tint="0.24994659260841701"/>
      <name val="Times New Roman"/>
      <family val="1"/>
    </font>
    <font>
      <sz val="12"/>
      <color indexed="63"/>
      <name val="Times New Roman"/>
      <family val="1"/>
    </font>
    <font>
      <sz val="28"/>
      <color indexed="63"/>
      <name val="Times New Roman"/>
      <family val="1"/>
    </font>
    <font>
      <b/>
      <sz val="15"/>
      <color theme="3"/>
      <name val="Times New Roman"/>
      <family val="1"/>
    </font>
    <font>
      <sz val="12"/>
      <color theme="1" tint="0.14996795556505021"/>
      <name val="Times New Roman"/>
      <family val="1"/>
    </font>
    <font>
      <sz val="10"/>
      <color theme="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  <charset val="1"/>
    </font>
    <font>
      <sz val="10"/>
      <name val="Mangal"/>
      <family val="2"/>
    </font>
    <font>
      <sz val="12"/>
      <name val="Arial"/>
      <family val="2"/>
    </font>
    <font>
      <sz val="11"/>
      <color indexed="8"/>
      <name val="Calibri"/>
      <family val="2"/>
      <charset val="1"/>
    </font>
    <font>
      <b/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24">
    <xf numFmtId="0" fontId="0" fillId="0" borderId="0"/>
    <xf numFmtId="43" fontId="5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6" fillId="0" borderId="0"/>
    <xf numFmtId="165" fontId="16" fillId="0" borderId="0" applyFill="0" applyBorder="0" applyAlignment="0" applyProtection="0"/>
    <xf numFmtId="165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5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5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7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7" fontId="16" fillId="0" borderId="0" applyFill="0" applyBorder="0" applyAlignment="0" applyProtection="0"/>
    <xf numFmtId="165" fontId="16" fillId="0" borderId="0" applyFill="0" applyBorder="0" applyAlignment="0" applyProtection="0"/>
    <xf numFmtId="165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5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8" fontId="16" fillId="0" borderId="0" applyFill="0" applyBorder="0" applyAlignment="0" applyProtection="0"/>
    <xf numFmtId="166" fontId="16" fillId="0" borderId="0" applyFill="0" applyBorder="0" applyAlignment="0" applyProtection="0"/>
    <xf numFmtId="165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7" fontId="18" fillId="0" borderId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0" fontId="16" fillId="0" borderId="0" applyNumberFormat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1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2" fontId="17" fillId="0" borderId="0" applyFill="0" applyBorder="0" applyAlignment="0" applyProtection="0"/>
    <xf numFmtId="172" fontId="17" fillId="0" borderId="0" applyFill="0" applyBorder="0" applyAlignment="0" applyProtection="0"/>
    <xf numFmtId="172" fontId="17" fillId="0" borderId="0" applyFill="0" applyBorder="0" applyAlignment="0" applyProtection="0"/>
    <xf numFmtId="170" fontId="16" fillId="0" borderId="0" applyFill="0" applyBorder="0" applyAlignment="0" applyProtection="0"/>
    <xf numFmtId="170" fontId="16" fillId="0" borderId="0" applyFill="0" applyBorder="0" applyAlignment="0" applyProtection="0"/>
    <xf numFmtId="43" fontId="5" fillId="0" borderId="0" applyFont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66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7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66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70" fontId="16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70" fontId="17" fillId="0" borderId="0" applyFill="0" applyBorder="0" applyAlignment="0" applyProtection="0"/>
    <xf numFmtId="166" fontId="16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166" fontId="17" fillId="0" borderId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43" fontId="1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5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2" fillId="0" borderId="0"/>
    <xf numFmtId="0" fontId="21" fillId="0" borderId="0"/>
  </cellStyleXfs>
  <cellXfs count="52">
    <xf numFmtId="0" fontId="0" fillId="0" borderId="0" xfId="0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/>
    </xf>
    <xf numFmtId="0" fontId="6" fillId="0" borderId="3" xfId="2" applyFont="1" applyBorder="1" applyAlignment="1">
      <alignment horizontal="left"/>
    </xf>
    <xf numFmtId="0" fontId="9" fillId="0" borderId="3" xfId="2" applyFont="1" applyBorder="1" applyAlignment="1">
      <alignment horizontal="left"/>
    </xf>
    <xf numFmtId="43" fontId="9" fillId="0" borderId="3" xfId="1" applyFont="1" applyBorder="1" applyAlignment="1">
      <alignment horizontal="left"/>
    </xf>
    <xf numFmtId="0" fontId="9" fillId="0" borderId="3" xfId="2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10" fillId="0" borderId="0" xfId="3" applyFont="1" applyBorder="1" applyAlignment="1">
      <alignment horizontal="left" indent="4"/>
    </xf>
    <xf numFmtId="0" fontId="11" fillId="0" borderId="0" xfId="0" applyFont="1" applyAlignment="1">
      <alignment horizontal="center" vertical="center" wrapText="1"/>
    </xf>
    <xf numFmtId="43" fontId="11" fillId="0" borderId="0" xfId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4" fontId="1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/>
    <xf numFmtId="9" fontId="4" fillId="0" borderId="0" xfId="0" applyNumberFormat="1" applyFont="1"/>
    <xf numFmtId="43" fontId="4" fillId="0" borderId="4" xfId="1" applyFont="1" applyBorder="1"/>
    <xf numFmtId="0" fontId="4" fillId="0" borderId="0" xfId="0" applyNumberFormat="1" applyFont="1" applyAlignment="1">
      <alignment horizontal="left" wrapText="1" indent="3"/>
    </xf>
    <xf numFmtId="43" fontId="4" fillId="0" borderId="0" xfId="1" applyFont="1" applyAlignment="1">
      <alignment horizontal="center"/>
    </xf>
    <xf numFmtId="43" fontId="12" fillId="0" borderId="4" xfId="1" applyFont="1" applyBorder="1"/>
    <xf numFmtId="0" fontId="4" fillId="0" borderId="0" xfId="0" applyNumberFormat="1" applyFont="1" applyAlignment="1">
      <alignment horizontal="left" wrapText="1" indent="4"/>
    </xf>
    <xf numFmtId="14" fontId="12" fillId="0" borderId="0" xfId="0" applyNumberFormat="1" applyFont="1" applyAlignment="1">
      <alignment horizontal="center"/>
    </xf>
    <xf numFmtId="0" fontId="4" fillId="0" borderId="0" xfId="0" applyNumberFormat="1" applyFont="1" applyAlignment="1">
      <alignment wrapText="1"/>
    </xf>
    <xf numFmtId="0" fontId="14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43" fontId="15" fillId="0" borderId="4" xfId="1" applyFont="1" applyBorder="1"/>
    <xf numFmtId="1" fontId="15" fillId="0" borderId="0" xfId="0" applyNumberFormat="1" applyFont="1" applyAlignment="1">
      <alignment horizontal="center"/>
    </xf>
    <xf numFmtId="164" fontId="15" fillId="0" borderId="0" xfId="0" applyNumberFormat="1" applyFont="1"/>
    <xf numFmtId="9" fontId="15" fillId="0" borderId="0" xfId="0" applyNumberFormat="1" applyFont="1"/>
    <xf numFmtId="0" fontId="15" fillId="0" borderId="0" xfId="0" applyFont="1"/>
    <xf numFmtId="0" fontId="4" fillId="0" borderId="0" xfId="0" applyNumberFormat="1" applyFont="1" applyAlignment="1">
      <alignment horizontal="left" wrapText="1" indent="2"/>
    </xf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horizontal="center"/>
    </xf>
    <xf numFmtId="164" fontId="12" fillId="0" borderId="0" xfId="0" applyNumberFormat="1" applyFont="1"/>
    <xf numFmtId="9" fontId="12" fillId="0" borderId="0" xfId="0" applyNumberFormat="1" applyFont="1"/>
    <xf numFmtId="0" fontId="12" fillId="0" borderId="0" xfId="0" applyFont="1"/>
    <xf numFmtId="43" fontId="4" fillId="0" borderId="0" xfId="0" applyNumberFormat="1" applyFont="1"/>
    <xf numFmtId="0" fontId="4" fillId="2" borderId="0" xfId="0" applyNumberFormat="1" applyFont="1" applyFill="1" applyAlignment="1">
      <alignment horizontal="left" wrapText="1" indent="4"/>
    </xf>
    <xf numFmtId="0" fontId="4" fillId="2" borderId="0" xfId="0" applyFont="1" applyFill="1" applyAlignment="1">
      <alignment wrapText="1"/>
    </xf>
    <xf numFmtId="14" fontId="4" fillId="2" borderId="0" xfId="0" applyNumberFormat="1" applyFont="1" applyFill="1" applyAlignment="1">
      <alignment horizontal="center"/>
    </xf>
    <xf numFmtId="43" fontId="4" fillId="2" borderId="0" xfId="1" applyFont="1" applyFill="1"/>
    <xf numFmtId="1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/>
    <xf numFmtId="9" fontId="4" fillId="2" borderId="0" xfId="0" applyNumberFormat="1" applyFont="1" applyFill="1"/>
    <xf numFmtId="0" fontId="4" fillId="2" borderId="0" xfId="0" applyFont="1" applyFill="1"/>
    <xf numFmtId="14" fontId="12" fillId="2" borderId="0" xfId="0" applyNumberFormat="1" applyFont="1" applyFill="1" applyAlignment="1">
      <alignment horizontal="center"/>
    </xf>
  </cellXfs>
  <cellStyles count="624">
    <cellStyle name="20% - Accent4 25 5" xfId="4"/>
    <cellStyle name="Comma" xfId="1" builtinId="3"/>
    <cellStyle name="Comma 10" xfId="5"/>
    <cellStyle name="Comma 10 2" xfId="6"/>
    <cellStyle name="Comma 10 2 2" xfId="7"/>
    <cellStyle name="Comma 10 3" xfId="8"/>
    <cellStyle name="Comma 11" xfId="9"/>
    <cellStyle name="Comma 11 2" xfId="10"/>
    <cellStyle name="Comma 11 2 2" xfId="11"/>
    <cellStyle name="Comma 11 3" xfId="12"/>
    <cellStyle name="Comma 12" xfId="13"/>
    <cellStyle name="Comma 12 2" xfId="14"/>
    <cellStyle name="Comma 12 2 2" xfId="15"/>
    <cellStyle name="Comma 12 3" xfId="16"/>
    <cellStyle name="Comma 13" xfId="17"/>
    <cellStyle name="Comma 13 2" xfId="18"/>
    <cellStyle name="Comma 13 2 2" xfId="19"/>
    <cellStyle name="Comma 13 3" xfId="20"/>
    <cellStyle name="Comma 13 4" xfId="21"/>
    <cellStyle name="Comma 13 5" xfId="22"/>
    <cellStyle name="Comma 14" xfId="23"/>
    <cellStyle name="Comma 14 2" xfId="24"/>
    <cellStyle name="Comma 14 2 2" xfId="25"/>
    <cellStyle name="Comma 14 3" xfId="26"/>
    <cellStyle name="Comma 15" xfId="27"/>
    <cellStyle name="Comma 15 2" xfId="28"/>
    <cellStyle name="Comma 15 2 2" xfId="29"/>
    <cellStyle name="Comma 15 3" xfId="30"/>
    <cellStyle name="Comma 16" xfId="31"/>
    <cellStyle name="Comma 16 2" xfId="32"/>
    <cellStyle name="Comma 17" xfId="33"/>
    <cellStyle name="Comma 17 2" xfId="34"/>
    <cellStyle name="Comma 17 2 2" xfId="35"/>
    <cellStyle name="Comma 17 3" xfId="36"/>
    <cellStyle name="Comma 18" xfId="37"/>
    <cellStyle name="Comma 19" xfId="38"/>
    <cellStyle name="Comma 19 2" xfId="39"/>
    <cellStyle name="Comma 2" xfId="40"/>
    <cellStyle name="Comma 2 10" xfId="41"/>
    <cellStyle name="Comma 2 10 2" xfId="42"/>
    <cellStyle name="Comma 2 10 2 2" xfId="43"/>
    <cellStyle name="Comma 2 10 3" xfId="44"/>
    <cellStyle name="Comma 2 11" xfId="45"/>
    <cellStyle name="Comma 2 11 2" xfId="46"/>
    <cellStyle name="Comma 2 11 2 2" xfId="47"/>
    <cellStyle name="Comma 2 11 3" xfId="48"/>
    <cellStyle name="Comma 2 12" xfId="49"/>
    <cellStyle name="Comma 2 12 2" xfId="50"/>
    <cellStyle name="Comma 2 12 2 2" xfId="51"/>
    <cellStyle name="Comma 2 12 3" xfId="52"/>
    <cellStyle name="Comma 2 13" xfId="53"/>
    <cellStyle name="Comma 2 13 2" xfId="54"/>
    <cellStyle name="Comma 2 13 2 2" xfId="55"/>
    <cellStyle name="Comma 2 13 3" xfId="56"/>
    <cellStyle name="Comma 2 14" xfId="57"/>
    <cellStyle name="Comma 2 14 2" xfId="58"/>
    <cellStyle name="Comma 2 14 2 2" xfId="59"/>
    <cellStyle name="Comma 2 14 3" xfId="60"/>
    <cellStyle name="Comma 2 15" xfId="61"/>
    <cellStyle name="Comma 2 15 2" xfId="62"/>
    <cellStyle name="Comma 2 15 2 2" xfId="63"/>
    <cellStyle name="Comma 2 15 3" xfId="64"/>
    <cellStyle name="Comma 2 16" xfId="65"/>
    <cellStyle name="Comma 2 16 2" xfId="66"/>
    <cellStyle name="Comma 2 16 2 2" xfId="67"/>
    <cellStyle name="Comma 2 16 3" xfId="68"/>
    <cellStyle name="Comma 2 17" xfId="69"/>
    <cellStyle name="Comma 2 17 2" xfId="70"/>
    <cellStyle name="Comma 2 17 2 2" xfId="71"/>
    <cellStyle name="Comma 2 17 3" xfId="72"/>
    <cellStyle name="Comma 2 18" xfId="73"/>
    <cellStyle name="Comma 2 18 2" xfId="74"/>
    <cellStyle name="Comma 2 18 2 2" xfId="75"/>
    <cellStyle name="Comma 2 18 3" xfId="76"/>
    <cellStyle name="Comma 2 19" xfId="77"/>
    <cellStyle name="Comma 2 19 2" xfId="78"/>
    <cellStyle name="Comma 2 19 2 2" xfId="79"/>
    <cellStyle name="Comma 2 19 3" xfId="80"/>
    <cellStyle name="Comma 2 2" xfId="81"/>
    <cellStyle name="Comma 2 2 10" xfId="82"/>
    <cellStyle name="Comma 2 2 2" xfId="83"/>
    <cellStyle name="Comma 2 2 2 2" xfId="84"/>
    <cellStyle name="Comma 2 2 3" xfId="85"/>
    <cellStyle name="Comma 2 20" xfId="86"/>
    <cellStyle name="Comma 2 20 2" xfId="87"/>
    <cellStyle name="Comma 2 20 2 2" xfId="88"/>
    <cellStyle name="Comma 2 20 3" xfId="89"/>
    <cellStyle name="Comma 2 21" xfId="90"/>
    <cellStyle name="Comma 2 21 2" xfId="91"/>
    <cellStyle name="Comma 2 21 2 2" xfId="92"/>
    <cellStyle name="Comma 2 21 3" xfId="93"/>
    <cellStyle name="Comma 2 22" xfId="94"/>
    <cellStyle name="Comma 2 22 2" xfId="95"/>
    <cellStyle name="Comma 2 22 2 2" xfId="96"/>
    <cellStyle name="Comma 2 22 3" xfId="97"/>
    <cellStyle name="Comma 2 23" xfId="98"/>
    <cellStyle name="Comma 2 23 2" xfId="99"/>
    <cellStyle name="Comma 2 23 2 2" xfId="100"/>
    <cellStyle name="Comma 2 23 3" xfId="101"/>
    <cellStyle name="Comma 2 24" xfId="102"/>
    <cellStyle name="Comma 2 24 2" xfId="103"/>
    <cellStyle name="Comma 2 24 2 2" xfId="104"/>
    <cellStyle name="Comma 2 24 3" xfId="105"/>
    <cellStyle name="Comma 2 25" xfId="106"/>
    <cellStyle name="Comma 2 25 2" xfId="107"/>
    <cellStyle name="Comma 2 25 2 2" xfId="108"/>
    <cellStyle name="Comma 2 25 3" xfId="109"/>
    <cellStyle name="Comma 2 26" xfId="110"/>
    <cellStyle name="Comma 2 26 2" xfId="111"/>
    <cellStyle name="Comma 2 26 2 2" xfId="112"/>
    <cellStyle name="Comma 2 26 3" xfId="113"/>
    <cellStyle name="Comma 2 27" xfId="114"/>
    <cellStyle name="Comma 2 27 2" xfId="115"/>
    <cellStyle name="Comma 2 27 2 2" xfId="116"/>
    <cellStyle name="Comma 2 27 3" xfId="117"/>
    <cellStyle name="Comma 2 28" xfId="118"/>
    <cellStyle name="Comma 2 28 2" xfId="119"/>
    <cellStyle name="Comma 2 28 2 2" xfId="120"/>
    <cellStyle name="Comma 2 28 3" xfId="121"/>
    <cellStyle name="Comma 2 29" xfId="122"/>
    <cellStyle name="Comma 2 29 2" xfId="123"/>
    <cellStyle name="Comma 2 29 2 2" xfId="124"/>
    <cellStyle name="Comma 2 29 3" xfId="125"/>
    <cellStyle name="Comma 2 3" xfId="126"/>
    <cellStyle name="Comma 2 3 2" xfId="127"/>
    <cellStyle name="Comma 2 3 2 2" xfId="128"/>
    <cellStyle name="Comma 2 3 3" xfId="129"/>
    <cellStyle name="Comma 2 30" xfId="130"/>
    <cellStyle name="Comma 2 30 2" xfId="131"/>
    <cellStyle name="Comma 2 30 2 2" xfId="132"/>
    <cellStyle name="Comma 2 30 3" xfId="133"/>
    <cellStyle name="Comma 2 31" xfId="134"/>
    <cellStyle name="Comma 2 31 2" xfId="135"/>
    <cellStyle name="Comma 2 31 2 2" xfId="136"/>
    <cellStyle name="Comma 2 31 3" xfId="137"/>
    <cellStyle name="Comma 2 32" xfId="138"/>
    <cellStyle name="Comma 2 32 2" xfId="139"/>
    <cellStyle name="Comma 2 32 2 2" xfId="140"/>
    <cellStyle name="Comma 2 32 3" xfId="141"/>
    <cellStyle name="Comma 2 33" xfId="142"/>
    <cellStyle name="Comma 2 33 2" xfId="143"/>
    <cellStyle name="Comma 2 33 2 2" xfId="144"/>
    <cellStyle name="Comma 2 33 3" xfId="145"/>
    <cellStyle name="Comma 2 34" xfId="146"/>
    <cellStyle name="Comma 2 34 2" xfId="147"/>
    <cellStyle name="Comma 2 34 2 2" xfId="148"/>
    <cellStyle name="Comma 2 34 3" xfId="149"/>
    <cellStyle name="Comma 2 35" xfId="150"/>
    <cellStyle name="Comma 2 35 2" xfId="151"/>
    <cellStyle name="Comma 2 35 2 2" xfId="152"/>
    <cellStyle name="Comma 2 35 3" xfId="153"/>
    <cellStyle name="Comma 2 36" xfId="154"/>
    <cellStyle name="Comma 2 36 2" xfId="155"/>
    <cellStyle name="Comma 2 36 2 2" xfId="156"/>
    <cellStyle name="Comma 2 36 3" xfId="157"/>
    <cellStyle name="Comma 2 37" xfId="158"/>
    <cellStyle name="Comma 2 37 2" xfId="159"/>
    <cellStyle name="Comma 2 37 2 2" xfId="160"/>
    <cellStyle name="Comma 2 37 3" xfId="161"/>
    <cellStyle name="Comma 2 38" xfId="162"/>
    <cellStyle name="Comma 2 38 2" xfId="163"/>
    <cellStyle name="Comma 2 38 2 2" xfId="164"/>
    <cellStyle name="Comma 2 38 3" xfId="165"/>
    <cellStyle name="Comma 2 39" xfId="166"/>
    <cellStyle name="Comma 2 39 2" xfId="167"/>
    <cellStyle name="Comma 2 39 2 2" xfId="168"/>
    <cellStyle name="Comma 2 39 3" xfId="169"/>
    <cellStyle name="Comma 2 4" xfId="170"/>
    <cellStyle name="Comma 2 4 2" xfId="171"/>
    <cellStyle name="Comma 2 4 2 2" xfId="172"/>
    <cellStyle name="Comma 2 4 3" xfId="173"/>
    <cellStyle name="Comma 2 40" xfId="174"/>
    <cellStyle name="Comma 2 40 2" xfId="175"/>
    <cellStyle name="Comma 2 40 2 2" xfId="176"/>
    <cellStyle name="Comma 2 40 3" xfId="177"/>
    <cellStyle name="Comma 2 41" xfId="178"/>
    <cellStyle name="Comma 2 41 2" xfId="179"/>
    <cellStyle name="Comma 2 41 2 2" xfId="180"/>
    <cellStyle name="Comma 2 41 3" xfId="181"/>
    <cellStyle name="Comma 2 42" xfId="182"/>
    <cellStyle name="Comma 2 42 2" xfId="183"/>
    <cellStyle name="Comma 2 42 2 2" xfId="184"/>
    <cellStyle name="Comma 2 42 3" xfId="185"/>
    <cellStyle name="Comma 2 43" xfId="186"/>
    <cellStyle name="Comma 2 43 2" xfId="187"/>
    <cellStyle name="Comma 2 43 2 2" xfId="188"/>
    <cellStyle name="Comma 2 43 3" xfId="189"/>
    <cellStyle name="Comma 2 44" xfId="190"/>
    <cellStyle name="Comma 2 44 2" xfId="191"/>
    <cellStyle name="Comma 2 44 2 2" xfId="192"/>
    <cellStyle name="Comma 2 44 3" xfId="193"/>
    <cellStyle name="Comma 2 45" xfId="194"/>
    <cellStyle name="Comma 2 45 2" xfId="195"/>
    <cellStyle name="Comma 2 45 2 2" xfId="196"/>
    <cellStyle name="Comma 2 45 3" xfId="197"/>
    <cellStyle name="Comma 2 46" xfId="198"/>
    <cellStyle name="Comma 2 46 2" xfId="199"/>
    <cellStyle name="Comma 2 46 2 2" xfId="200"/>
    <cellStyle name="Comma 2 46 3" xfId="201"/>
    <cellStyle name="Comma 2 47" xfId="202"/>
    <cellStyle name="Comma 2 47 2" xfId="203"/>
    <cellStyle name="Comma 2 47 2 2" xfId="204"/>
    <cellStyle name="Comma 2 47 3" xfId="205"/>
    <cellStyle name="Comma 2 48" xfId="206"/>
    <cellStyle name="Comma 2 48 2" xfId="207"/>
    <cellStyle name="Comma 2 48 2 2" xfId="208"/>
    <cellStyle name="Comma 2 48 3" xfId="209"/>
    <cellStyle name="Comma 2 49" xfId="210"/>
    <cellStyle name="Comma 2 49 2" xfId="211"/>
    <cellStyle name="Comma 2 49 2 2" xfId="212"/>
    <cellStyle name="Comma 2 49 3" xfId="213"/>
    <cellStyle name="Comma 2 5" xfId="214"/>
    <cellStyle name="Comma 2 5 2" xfId="215"/>
    <cellStyle name="Comma 2 5 2 2" xfId="216"/>
    <cellStyle name="Comma 2 5 3" xfId="217"/>
    <cellStyle name="Comma 2 50" xfId="218"/>
    <cellStyle name="Comma 2 50 2" xfId="219"/>
    <cellStyle name="Comma 2 51" xfId="220"/>
    <cellStyle name="Comma 2 52" xfId="221"/>
    <cellStyle name="Comma 2 53" xfId="222"/>
    <cellStyle name="Comma 2 54" xfId="223"/>
    <cellStyle name="Comma 2 6" xfId="224"/>
    <cellStyle name="Comma 2 6 2" xfId="225"/>
    <cellStyle name="Comma 2 6 2 2" xfId="226"/>
    <cellStyle name="Comma 2 6 3" xfId="227"/>
    <cellStyle name="Comma 2 7" xfId="228"/>
    <cellStyle name="Comma 2 7 2" xfId="229"/>
    <cellStyle name="Comma 2 7 2 2" xfId="230"/>
    <cellStyle name="Comma 2 7 3" xfId="231"/>
    <cellStyle name="Comma 2 8" xfId="232"/>
    <cellStyle name="Comma 2 8 2" xfId="233"/>
    <cellStyle name="Comma 2 8 2 2" xfId="234"/>
    <cellStyle name="Comma 2 8 3" xfId="235"/>
    <cellStyle name="Comma 2 9" xfId="236"/>
    <cellStyle name="Comma 2 9 2" xfId="237"/>
    <cellStyle name="Comma 2 9 2 2" xfId="238"/>
    <cellStyle name="Comma 2 9 3" xfId="239"/>
    <cellStyle name="Comma 20" xfId="240"/>
    <cellStyle name="Comma 20 2" xfId="241"/>
    <cellStyle name="Comma 20 2 2" xfId="242"/>
    <cellStyle name="Comma 20 3" xfId="243"/>
    <cellStyle name="Comma 21" xfId="244"/>
    <cellStyle name="Comma 22" xfId="245"/>
    <cellStyle name="Comma 23" xfId="246"/>
    <cellStyle name="Comma 3" xfId="247"/>
    <cellStyle name="Comma 3 2" xfId="248"/>
    <cellStyle name="Comma 3 2 2" xfId="249"/>
    <cellStyle name="Comma 3 3" xfId="250"/>
    <cellStyle name="Comma 4" xfId="251"/>
    <cellStyle name="Comma 4 2" xfId="252"/>
    <cellStyle name="Comma 4 2 2" xfId="253"/>
    <cellStyle name="Comma 4 3" xfId="254"/>
    <cellStyle name="Comma 5" xfId="255"/>
    <cellStyle name="Comma 5 2" xfId="256"/>
    <cellStyle name="Comma 5 2 2" xfId="257"/>
    <cellStyle name="Comma 5 3" xfId="258"/>
    <cellStyle name="Comma 6" xfId="259"/>
    <cellStyle name="Comma 6 2" xfId="260"/>
    <cellStyle name="Comma 6 2 2" xfId="261"/>
    <cellStyle name="Comma 6 3" xfId="262"/>
    <cellStyle name="Comma 7" xfId="263"/>
    <cellStyle name="Comma 7 2" xfId="264"/>
    <cellStyle name="Comma 7 2 2" xfId="265"/>
    <cellStyle name="Comma 7 3" xfId="266"/>
    <cellStyle name="Comma 8" xfId="267"/>
    <cellStyle name="Comma 8 2" xfId="268"/>
    <cellStyle name="Comma 8 2 2" xfId="269"/>
    <cellStyle name="Comma 8 3" xfId="270"/>
    <cellStyle name="Comma 9" xfId="271"/>
    <cellStyle name="Comma 9 2" xfId="272"/>
    <cellStyle name="Comma 9 2 2" xfId="273"/>
    <cellStyle name="Comma 9 3" xfId="274"/>
    <cellStyle name="Heading 1" xfId="2" builtinId="16"/>
    <cellStyle name="Heading 2" xfId="3" builtinId="17"/>
    <cellStyle name="Normal" xfId="0" builtinId="0"/>
    <cellStyle name="Normal 10" xfId="275"/>
    <cellStyle name="Normal 10 2" xfId="276"/>
    <cellStyle name="Normal 10 2 2" xfId="277"/>
    <cellStyle name="Normal 10 3" xfId="278"/>
    <cellStyle name="Normal 11" xfId="279"/>
    <cellStyle name="Normal 11 2" xfId="280"/>
    <cellStyle name="Normal 11 2 2" xfId="281"/>
    <cellStyle name="Normal 11 3" xfId="282"/>
    <cellStyle name="Normal 112" xfId="283"/>
    <cellStyle name="Normal 12" xfId="284"/>
    <cellStyle name="Normal 12 2" xfId="285"/>
    <cellStyle name="Normal 12 2 2" xfId="286"/>
    <cellStyle name="Normal 12 3" xfId="287"/>
    <cellStyle name="Normal 13" xfId="288"/>
    <cellStyle name="Normal 13 2" xfId="289"/>
    <cellStyle name="Normal 13 2 2" xfId="290"/>
    <cellStyle name="Normal 13 3" xfId="291"/>
    <cellStyle name="Normal 14" xfId="292"/>
    <cellStyle name="Normal 14 2" xfId="293"/>
    <cellStyle name="Normal 14 2 2" xfId="294"/>
    <cellStyle name="Normal 14 3" xfId="295"/>
    <cellStyle name="Normal 15" xfId="296"/>
    <cellStyle name="Normal 15 2" xfId="297"/>
    <cellStyle name="Normal 15 2 2" xfId="298"/>
    <cellStyle name="Normal 15 3" xfId="299"/>
    <cellStyle name="Normal 16" xfId="300"/>
    <cellStyle name="Normal 16 2" xfId="301"/>
    <cellStyle name="Normal 16 2 2" xfId="302"/>
    <cellStyle name="Normal 16 3" xfId="303"/>
    <cellStyle name="Normal 17" xfId="304"/>
    <cellStyle name="Normal 17 2" xfId="305"/>
    <cellStyle name="Normal 17 2 2" xfId="306"/>
    <cellStyle name="Normal 17 3" xfId="307"/>
    <cellStyle name="Normal 18" xfId="308"/>
    <cellStyle name="Normal 18 2" xfId="309"/>
    <cellStyle name="Normal 18 2 2" xfId="310"/>
    <cellStyle name="Normal 18 3" xfId="311"/>
    <cellStyle name="Normal 19" xfId="312"/>
    <cellStyle name="Normal 19 2" xfId="313"/>
    <cellStyle name="Normal 2" xfId="314"/>
    <cellStyle name="Normal 2 2" xfId="315"/>
    <cellStyle name="Normal 2 2 2" xfId="316"/>
    <cellStyle name="Normal 2 2 2 2" xfId="317"/>
    <cellStyle name="Normal 2 2 3" xfId="318"/>
    <cellStyle name="Normal 2 3" xfId="319"/>
    <cellStyle name="Normal 2 3 2" xfId="320"/>
    <cellStyle name="Normal 2 3 2 2" xfId="321"/>
    <cellStyle name="Normal 2 3 3" xfId="322"/>
    <cellStyle name="Normal 2 4" xfId="323"/>
    <cellStyle name="Normal 2 4 2" xfId="324"/>
    <cellStyle name="Normal 2 4 2 2" xfId="325"/>
    <cellStyle name="Normal 2 4 3" xfId="326"/>
    <cellStyle name="Normal 2 5" xfId="327"/>
    <cellStyle name="Normal 2 5 2" xfId="328"/>
    <cellStyle name="Normal 2 6" xfId="329"/>
    <cellStyle name="Normal 2 7" xfId="330"/>
    <cellStyle name="Normal 2 8" xfId="331"/>
    <cellStyle name="Normal 2_CCCPL FINANCIALS 28.09.2013" xfId="332"/>
    <cellStyle name="Normal 23" xfId="333"/>
    <cellStyle name="Normal 23 2" xfId="334"/>
    <cellStyle name="Normal 23 2 2" xfId="335"/>
    <cellStyle name="Normal 23 3" xfId="336"/>
    <cellStyle name="Normal 24" xfId="337"/>
    <cellStyle name="Normal 24 2" xfId="338"/>
    <cellStyle name="Normal 24 2 2" xfId="339"/>
    <cellStyle name="Normal 24 3" xfId="340"/>
    <cellStyle name="Normal 25" xfId="341"/>
    <cellStyle name="Normal 25 2" xfId="342"/>
    <cellStyle name="Normal 25 2 2" xfId="343"/>
    <cellStyle name="Normal 25 3" xfId="344"/>
    <cellStyle name="Normal 3" xfId="345"/>
    <cellStyle name="Normal 3 10" xfId="346"/>
    <cellStyle name="Normal 3 10 2" xfId="347"/>
    <cellStyle name="Normal 3 10 2 2" xfId="348"/>
    <cellStyle name="Normal 3 10 3" xfId="349"/>
    <cellStyle name="Normal 3 11" xfId="350"/>
    <cellStyle name="Normal 3 11 2" xfId="351"/>
    <cellStyle name="Normal 3 11 2 2" xfId="352"/>
    <cellStyle name="Normal 3 11 3" xfId="353"/>
    <cellStyle name="Normal 3 12" xfId="354"/>
    <cellStyle name="Normal 3 12 2" xfId="355"/>
    <cellStyle name="Normal 3 12 2 2" xfId="356"/>
    <cellStyle name="Normal 3 12 3" xfId="357"/>
    <cellStyle name="Normal 3 13" xfId="358"/>
    <cellStyle name="Normal 3 13 2" xfId="359"/>
    <cellStyle name="Normal 3 13 2 2" xfId="360"/>
    <cellStyle name="Normal 3 13 3" xfId="361"/>
    <cellStyle name="Normal 3 14" xfId="362"/>
    <cellStyle name="Normal 3 14 2" xfId="363"/>
    <cellStyle name="Normal 3 15" xfId="364"/>
    <cellStyle name="Normal 3 15 2" xfId="365"/>
    <cellStyle name="Normal 3 16" xfId="366"/>
    <cellStyle name="Normal 3 2" xfId="367"/>
    <cellStyle name="Normal 3 2 2" xfId="368"/>
    <cellStyle name="Normal 3 2 2 2" xfId="369"/>
    <cellStyle name="Normal 3 2 3" xfId="370"/>
    <cellStyle name="Normal 3 3" xfId="371"/>
    <cellStyle name="Normal 3 3 2" xfId="372"/>
    <cellStyle name="Normal 3 3 2 2" xfId="373"/>
    <cellStyle name="Normal 3 3 3" xfId="374"/>
    <cellStyle name="Normal 3 4" xfId="375"/>
    <cellStyle name="Normal 3 4 2" xfId="376"/>
    <cellStyle name="Normal 3 4 2 2" xfId="377"/>
    <cellStyle name="Normal 3 4 3" xfId="378"/>
    <cellStyle name="Normal 3 5" xfId="379"/>
    <cellStyle name="Normal 3 5 2" xfId="380"/>
    <cellStyle name="Normal 3 5 2 2" xfId="381"/>
    <cellStyle name="Normal 3 5 3" xfId="382"/>
    <cellStyle name="Normal 3 6" xfId="383"/>
    <cellStyle name="Normal 3 6 2" xfId="384"/>
    <cellStyle name="Normal 3 6 2 2" xfId="385"/>
    <cellStyle name="Normal 3 6 3" xfId="386"/>
    <cellStyle name="Normal 3 7" xfId="387"/>
    <cellStyle name="Normal 3 7 2" xfId="388"/>
    <cellStyle name="Normal 3 7 2 2" xfId="389"/>
    <cellStyle name="Normal 3 7 3" xfId="390"/>
    <cellStyle name="Normal 3 8" xfId="391"/>
    <cellStyle name="Normal 3 8 2" xfId="392"/>
    <cellStyle name="Normal 3 8 2 2" xfId="393"/>
    <cellStyle name="Normal 3 8 3" xfId="394"/>
    <cellStyle name="Normal 3 9" xfId="395"/>
    <cellStyle name="Normal 3 9 2" xfId="396"/>
    <cellStyle name="Normal 3 9 2 2" xfId="397"/>
    <cellStyle name="Normal 3 9 3" xfId="398"/>
    <cellStyle name="Normal 4" xfId="399"/>
    <cellStyle name="Normal 4 2" xfId="400"/>
    <cellStyle name="Normal 4 2 2" xfId="401"/>
    <cellStyle name="Normal 4 3" xfId="402"/>
    <cellStyle name="Normal 5" xfId="403"/>
    <cellStyle name="Normal 5 2" xfId="404"/>
    <cellStyle name="Normal 5 2 2" xfId="405"/>
    <cellStyle name="Normal 5 3" xfId="406"/>
    <cellStyle name="Normal 6" xfId="407"/>
    <cellStyle name="Normal 6 2" xfId="408"/>
    <cellStyle name="Normal 6 2 2" xfId="409"/>
    <cellStyle name="Normal 6 3" xfId="410"/>
    <cellStyle name="Normal 7" xfId="411"/>
    <cellStyle name="Normal 7 2" xfId="412"/>
    <cellStyle name="Normal 7 2 2" xfId="413"/>
    <cellStyle name="Normal 7 3" xfId="414"/>
    <cellStyle name="Normal 8" xfId="415"/>
    <cellStyle name="Normal 8 2" xfId="416"/>
    <cellStyle name="Normal 8 2 2" xfId="417"/>
    <cellStyle name="Normal 8 3" xfId="418"/>
    <cellStyle name="Normal 9" xfId="419"/>
    <cellStyle name="Normal 9 2" xfId="420"/>
    <cellStyle name="Normal 9 2 2" xfId="421"/>
    <cellStyle name="Normal 9 3" xfId="422"/>
    <cellStyle name="Percent 2" xfId="423"/>
    <cellStyle name="Percent 2 10" xfId="424"/>
    <cellStyle name="Percent 2 10 2" xfId="425"/>
    <cellStyle name="Percent 2 10 2 2" xfId="426"/>
    <cellStyle name="Percent 2 10 3" xfId="427"/>
    <cellStyle name="Percent 2 11" xfId="428"/>
    <cellStyle name="Percent 2 11 2" xfId="429"/>
    <cellStyle name="Percent 2 11 2 2" xfId="430"/>
    <cellStyle name="Percent 2 11 3" xfId="431"/>
    <cellStyle name="Percent 2 12" xfId="432"/>
    <cellStyle name="Percent 2 12 2" xfId="433"/>
    <cellStyle name="Percent 2 12 2 2" xfId="434"/>
    <cellStyle name="Percent 2 12 3" xfId="435"/>
    <cellStyle name="Percent 2 13" xfId="436"/>
    <cellStyle name="Percent 2 13 2" xfId="437"/>
    <cellStyle name="Percent 2 13 2 2" xfId="438"/>
    <cellStyle name="Percent 2 13 3" xfId="439"/>
    <cellStyle name="Percent 2 14" xfId="440"/>
    <cellStyle name="Percent 2 14 2" xfId="441"/>
    <cellStyle name="Percent 2 14 2 2" xfId="442"/>
    <cellStyle name="Percent 2 14 3" xfId="443"/>
    <cellStyle name="Percent 2 15" xfId="444"/>
    <cellStyle name="Percent 2 15 2" xfId="445"/>
    <cellStyle name="Percent 2 15 2 2" xfId="446"/>
    <cellStyle name="Percent 2 15 3" xfId="447"/>
    <cellStyle name="Percent 2 16" xfId="448"/>
    <cellStyle name="Percent 2 16 2" xfId="449"/>
    <cellStyle name="Percent 2 16 2 2" xfId="450"/>
    <cellStyle name="Percent 2 16 3" xfId="451"/>
    <cellStyle name="Percent 2 17" xfId="452"/>
    <cellStyle name="Percent 2 17 2" xfId="453"/>
    <cellStyle name="Percent 2 17 2 2" xfId="454"/>
    <cellStyle name="Percent 2 17 3" xfId="455"/>
    <cellStyle name="Percent 2 18" xfId="456"/>
    <cellStyle name="Percent 2 18 2" xfId="457"/>
    <cellStyle name="Percent 2 18 2 2" xfId="458"/>
    <cellStyle name="Percent 2 18 3" xfId="459"/>
    <cellStyle name="Percent 2 19" xfId="460"/>
    <cellStyle name="Percent 2 19 2" xfId="461"/>
    <cellStyle name="Percent 2 19 2 2" xfId="462"/>
    <cellStyle name="Percent 2 19 3" xfId="463"/>
    <cellStyle name="Percent 2 2" xfId="464"/>
    <cellStyle name="Percent 2 2 2" xfId="465"/>
    <cellStyle name="Percent 2 2 2 2" xfId="466"/>
    <cellStyle name="Percent 2 2 3" xfId="467"/>
    <cellStyle name="Percent 2 20" xfId="468"/>
    <cellStyle name="Percent 2 20 2" xfId="469"/>
    <cellStyle name="Percent 2 20 2 2" xfId="470"/>
    <cellStyle name="Percent 2 20 3" xfId="471"/>
    <cellStyle name="Percent 2 21" xfId="472"/>
    <cellStyle name="Percent 2 21 2" xfId="473"/>
    <cellStyle name="Percent 2 21 2 2" xfId="474"/>
    <cellStyle name="Percent 2 21 3" xfId="475"/>
    <cellStyle name="Percent 2 22" xfId="476"/>
    <cellStyle name="Percent 2 22 2" xfId="477"/>
    <cellStyle name="Percent 2 22 2 2" xfId="478"/>
    <cellStyle name="Percent 2 22 3" xfId="479"/>
    <cellStyle name="Percent 2 23" xfId="480"/>
    <cellStyle name="Percent 2 23 2" xfId="481"/>
    <cellStyle name="Percent 2 23 2 2" xfId="482"/>
    <cellStyle name="Percent 2 23 3" xfId="483"/>
    <cellStyle name="Percent 2 24" xfId="484"/>
    <cellStyle name="Percent 2 24 2" xfId="485"/>
    <cellStyle name="Percent 2 24 2 2" xfId="486"/>
    <cellStyle name="Percent 2 24 3" xfId="487"/>
    <cellStyle name="Percent 2 25" xfId="488"/>
    <cellStyle name="Percent 2 25 2" xfId="489"/>
    <cellStyle name="Percent 2 25 2 2" xfId="490"/>
    <cellStyle name="Percent 2 25 3" xfId="491"/>
    <cellStyle name="Percent 2 26" xfId="492"/>
    <cellStyle name="Percent 2 26 2" xfId="493"/>
    <cellStyle name="Percent 2 26 2 2" xfId="494"/>
    <cellStyle name="Percent 2 26 3" xfId="495"/>
    <cellStyle name="Percent 2 27" xfId="496"/>
    <cellStyle name="Percent 2 27 2" xfId="497"/>
    <cellStyle name="Percent 2 27 2 2" xfId="498"/>
    <cellStyle name="Percent 2 27 3" xfId="499"/>
    <cellStyle name="Percent 2 28" xfId="500"/>
    <cellStyle name="Percent 2 28 2" xfId="501"/>
    <cellStyle name="Percent 2 28 2 2" xfId="502"/>
    <cellStyle name="Percent 2 28 3" xfId="503"/>
    <cellStyle name="Percent 2 29" xfId="504"/>
    <cellStyle name="Percent 2 29 2" xfId="505"/>
    <cellStyle name="Percent 2 29 2 2" xfId="506"/>
    <cellStyle name="Percent 2 29 3" xfId="507"/>
    <cellStyle name="Percent 2 3" xfId="508"/>
    <cellStyle name="Percent 2 3 2" xfId="509"/>
    <cellStyle name="Percent 2 3 2 2" xfId="510"/>
    <cellStyle name="Percent 2 3 3" xfId="511"/>
    <cellStyle name="Percent 2 30" xfId="512"/>
    <cellStyle name="Percent 2 30 2" xfId="513"/>
    <cellStyle name="Percent 2 30 2 2" xfId="514"/>
    <cellStyle name="Percent 2 30 3" xfId="515"/>
    <cellStyle name="Percent 2 31" xfId="516"/>
    <cellStyle name="Percent 2 31 2" xfId="517"/>
    <cellStyle name="Percent 2 31 2 2" xfId="518"/>
    <cellStyle name="Percent 2 31 3" xfId="519"/>
    <cellStyle name="Percent 2 32" xfId="520"/>
    <cellStyle name="Percent 2 32 2" xfId="521"/>
    <cellStyle name="Percent 2 32 2 2" xfId="522"/>
    <cellStyle name="Percent 2 32 3" xfId="523"/>
    <cellStyle name="Percent 2 33" xfId="524"/>
    <cellStyle name="Percent 2 33 2" xfId="525"/>
    <cellStyle name="Percent 2 33 2 2" xfId="526"/>
    <cellStyle name="Percent 2 33 3" xfId="527"/>
    <cellStyle name="Percent 2 34" xfId="528"/>
    <cellStyle name="Percent 2 34 2" xfId="529"/>
    <cellStyle name="Percent 2 34 2 2" xfId="530"/>
    <cellStyle name="Percent 2 34 3" xfId="531"/>
    <cellStyle name="Percent 2 35" xfId="532"/>
    <cellStyle name="Percent 2 35 2" xfId="533"/>
    <cellStyle name="Percent 2 35 2 2" xfId="534"/>
    <cellStyle name="Percent 2 35 3" xfId="535"/>
    <cellStyle name="Percent 2 36" xfId="536"/>
    <cellStyle name="Percent 2 36 2" xfId="537"/>
    <cellStyle name="Percent 2 36 2 2" xfId="538"/>
    <cellStyle name="Percent 2 36 3" xfId="539"/>
    <cellStyle name="Percent 2 37" xfId="540"/>
    <cellStyle name="Percent 2 37 2" xfId="541"/>
    <cellStyle name="Percent 2 37 2 2" xfId="542"/>
    <cellStyle name="Percent 2 37 3" xfId="543"/>
    <cellStyle name="Percent 2 38" xfId="544"/>
    <cellStyle name="Percent 2 38 2" xfId="545"/>
    <cellStyle name="Percent 2 38 2 2" xfId="546"/>
    <cellStyle name="Percent 2 38 3" xfId="547"/>
    <cellStyle name="Percent 2 39" xfId="548"/>
    <cellStyle name="Percent 2 39 2" xfId="549"/>
    <cellStyle name="Percent 2 39 2 2" xfId="550"/>
    <cellStyle name="Percent 2 39 3" xfId="551"/>
    <cellStyle name="Percent 2 4" xfId="552"/>
    <cellStyle name="Percent 2 4 2" xfId="553"/>
    <cellStyle name="Percent 2 4 2 2" xfId="554"/>
    <cellStyle name="Percent 2 4 3" xfId="555"/>
    <cellStyle name="Percent 2 40" xfId="556"/>
    <cellStyle name="Percent 2 40 2" xfId="557"/>
    <cellStyle name="Percent 2 40 2 2" xfId="558"/>
    <cellStyle name="Percent 2 40 3" xfId="559"/>
    <cellStyle name="Percent 2 41" xfId="560"/>
    <cellStyle name="Percent 2 41 2" xfId="561"/>
    <cellStyle name="Percent 2 41 2 2" xfId="562"/>
    <cellStyle name="Percent 2 41 3" xfId="563"/>
    <cellStyle name="Percent 2 42" xfId="564"/>
    <cellStyle name="Percent 2 42 2" xfId="565"/>
    <cellStyle name="Percent 2 42 2 2" xfId="566"/>
    <cellStyle name="Percent 2 42 3" xfId="567"/>
    <cellStyle name="Percent 2 43" xfId="568"/>
    <cellStyle name="Percent 2 43 2" xfId="569"/>
    <cellStyle name="Percent 2 43 2 2" xfId="570"/>
    <cellStyle name="Percent 2 43 3" xfId="571"/>
    <cellStyle name="Percent 2 44" xfId="572"/>
    <cellStyle name="Percent 2 44 2" xfId="573"/>
    <cellStyle name="Percent 2 44 2 2" xfId="574"/>
    <cellStyle name="Percent 2 44 3" xfId="575"/>
    <cellStyle name="Percent 2 45" xfId="576"/>
    <cellStyle name="Percent 2 45 2" xfId="577"/>
    <cellStyle name="Percent 2 45 2 2" xfId="578"/>
    <cellStyle name="Percent 2 45 3" xfId="579"/>
    <cellStyle name="Percent 2 46" xfId="580"/>
    <cellStyle name="Percent 2 46 2" xfId="581"/>
    <cellStyle name="Percent 2 46 2 2" xfId="582"/>
    <cellStyle name="Percent 2 46 3" xfId="583"/>
    <cellStyle name="Percent 2 47" xfId="584"/>
    <cellStyle name="Percent 2 47 2" xfId="585"/>
    <cellStyle name="Percent 2 47 2 2" xfId="586"/>
    <cellStyle name="Percent 2 47 3" xfId="587"/>
    <cellStyle name="Percent 2 48" xfId="588"/>
    <cellStyle name="Percent 2 48 2" xfId="589"/>
    <cellStyle name="Percent 2 48 2 2" xfId="590"/>
    <cellStyle name="Percent 2 48 3" xfId="591"/>
    <cellStyle name="Percent 2 49" xfId="592"/>
    <cellStyle name="Percent 2 49 2" xfId="593"/>
    <cellStyle name="Percent 2 49 2 2" xfId="594"/>
    <cellStyle name="Percent 2 49 3" xfId="595"/>
    <cellStyle name="Percent 2 5" xfId="596"/>
    <cellStyle name="Percent 2 5 2" xfId="597"/>
    <cellStyle name="Percent 2 5 2 2" xfId="598"/>
    <cellStyle name="Percent 2 5 3" xfId="599"/>
    <cellStyle name="Percent 2 50" xfId="600"/>
    <cellStyle name="Percent 2 51" xfId="601"/>
    <cellStyle name="Percent 2 6" xfId="602"/>
    <cellStyle name="Percent 2 6 2" xfId="603"/>
    <cellStyle name="Percent 2 6 2 2" xfId="604"/>
    <cellStyle name="Percent 2 6 3" xfId="605"/>
    <cellStyle name="Percent 2 7" xfId="606"/>
    <cellStyle name="Percent 2 7 2" xfId="607"/>
    <cellStyle name="Percent 2 7 2 2" xfId="608"/>
    <cellStyle name="Percent 2 7 3" xfId="609"/>
    <cellStyle name="Percent 2 8" xfId="610"/>
    <cellStyle name="Percent 2 8 2" xfId="611"/>
    <cellStyle name="Percent 2 8 2 2" xfId="612"/>
    <cellStyle name="Percent 2 8 3" xfId="613"/>
    <cellStyle name="Percent 2 9" xfId="614"/>
    <cellStyle name="Percent 2 9 2" xfId="615"/>
    <cellStyle name="Percent 2 9 2 2" xfId="616"/>
    <cellStyle name="Percent 2 9 3" xfId="617"/>
    <cellStyle name="Percent 3" xfId="618"/>
    <cellStyle name="Result 1" xfId="619"/>
    <cellStyle name="Result 1 2" xfId="620"/>
    <cellStyle name="Result 1 2 2" xfId="621"/>
    <cellStyle name="Result 1 3" xfId="622"/>
    <cellStyle name="Result 1 4" xfId="623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" formatCode="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" formatCode="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" formatCode="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  <alignment vertical="top" textRotation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vertical="top" textRotation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scheme val="none"/>
      </font>
      <alignment horizontal="center" vertical="center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" formatCode="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" formatCode="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" formatCode="0"/>
      <alignment horizontal="center" vertical="bottom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9" formatCode="m/d/yyyy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general" vertical="bottom" textRotation="0" wrapText="1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alignment horizontal="general" vertical="bottom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EYENAR%20GROUP\CCPL\2015\Interim%20Audit%20FY%202014-2015\Financial%20Statements\Half%20Yearly%20Audit%20Dated%2029.01.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0.1\works\CEYENAR%20GROUP\CCPL\2015\INTERIM%20AUDIT\Working%20Files\Fixed%20asset%20record%20with%20depreciation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mpact of Co Act 2013"/>
      <sheetName val="Statutory Registers"/>
      <sheetName val="BS"/>
      <sheetName val="P&amp;L"/>
      <sheetName val="BS Notes"/>
      <sheetName val="P&amp;L Notes"/>
      <sheetName val="Sheet1"/>
      <sheetName val="JE"/>
      <sheetName val="TB"/>
      <sheetName val="Cash Flow"/>
      <sheetName val="Notes Sch P&amp;L"/>
      <sheetName val="Notes Sch BS"/>
      <sheetName val="Notes II"/>
      <sheetName val="Notes III - Related Party dis"/>
      <sheetName val="FA Note"/>
      <sheetName val="T.Credirors"/>
      <sheetName val="Prov"/>
      <sheetName val="STI"/>
      <sheetName val="Def Tax"/>
      <sheetName val="FA Schedule"/>
      <sheetName val="Sheet4"/>
      <sheetName val="FA Sale"/>
      <sheetName val="MAT"/>
      <sheetName val="FA Dep"/>
      <sheetName val="FA Additions"/>
      <sheetName val="Purchase Working"/>
      <sheetName val="Trade Receivable"/>
      <sheetName val="Annx -I"/>
      <sheetName val="Annx.-II"/>
      <sheetName val="OBS"/>
      <sheetName val="Trade receivables"/>
      <sheetName val="Creditors"/>
      <sheetName val="Final Cl Trial New Sap (2)"/>
      <sheetName val="Final Cl Trial New Sap (3)"/>
      <sheetName val="Ratio"/>
      <sheetName val="GP"/>
      <sheetName val="3C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B5">
            <v>6049513</v>
          </cell>
        </row>
        <row r="8">
          <cell r="B8">
            <v>1024198</v>
          </cell>
          <cell r="E8">
            <v>30</v>
          </cell>
        </row>
        <row r="9">
          <cell r="B9">
            <v>1024198</v>
          </cell>
        </row>
        <row r="12">
          <cell r="E12">
            <v>15</v>
          </cell>
        </row>
        <row r="16">
          <cell r="B16">
            <v>17290</v>
          </cell>
          <cell r="E16">
            <v>15</v>
          </cell>
        </row>
        <row r="19">
          <cell r="B19">
            <v>18500</v>
          </cell>
          <cell r="E19">
            <v>15</v>
          </cell>
        </row>
        <row r="32">
          <cell r="B32">
            <v>39003</v>
          </cell>
        </row>
        <row r="33">
          <cell r="B33">
            <v>30343</v>
          </cell>
        </row>
        <row r="45">
          <cell r="B45">
            <v>891560</v>
          </cell>
        </row>
        <row r="67">
          <cell r="E67">
            <v>10</v>
          </cell>
        </row>
        <row r="68">
          <cell r="B68">
            <v>53737</v>
          </cell>
          <cell r="E68">
            <v>10</v>
          </cell>
        </row>
        <row r="69">
          <cell r="B69">
            <v>50815</v>
          </cell>
          <cell r="E69">
            <v>10</v>
          </cell>
        </row>
        <row r="70">
          <cell r="E70">
            <v>10</v>
          </cell>
        </row>
        <row r="71">
          <cell r="B71">
            <v>44500</v>
          </cell>
          <cell r="E71">
            <v>10</v>
          </cell>
        </row>
        <row r="72">
          <cell r="B72">
            <v>58500</v>
          </cell>
        </row>
        <row r="92">
          <cell r="E92">
            <v>5</v>
          </cell>
        </row>
        <row r="93">
          <cell r="B93">
            <v>2500</v>
          </cell>
          <cell r="E93">
            <v>5</v>
          </cell>
        </row>
        <row r="94">
          <cell r="B94">
            <v>45493</v>
          </cell>
        </row>
        <row r="128">
          <cell r="B128">
            <v>161262</v>
          </cell>
          <cell r="E128">
            <v>6</v>
          </cell>
        </row>
        <row r="144">
          <cell r="E144">
            <v>3</v>
          </cell>
        </row>
        <row r="145">
          <cell r="B145">
            <v>11083</v>
          </cell>
        </row>
        <row r="182">
          <cell r="E182">
            <v>3</v>
          </cell>
        </row>
        <row r="186">
          <cell r="B186">
            <v>9305</v>
          </cell>
          <cell r="E186">
            <v>10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XED ASSET RECORD"/>
      <sheetName val="DEPRECIATION METHODS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tblData" displayName="tblData" ref="B6:L51" totalsRowCount="1" headerRowDxfId="13" dataDxfId="12" totalsRowDxfId="11">
  <autoFilter ref="B6:L50"/>
  <tableColumns count="11">
    <tableColumn id="1" name="Asset Name" totalsRowLabel="Total" dataDxfId="24" totalsRowDxfId="10"/>
    <tableColumn id="5" name="Asset No." dataDxfId="23" totalsRowDxfId="9"/>
    <tableColumn id="7" name="Acquisition Date" dataDxfId="22" totalsRowDxfId="8"/>
    <tableColumn id="8" name="Acquisition Cost" totalsRowFunction="custom" dataDxfId="21" totalsRowDxfId="7" dataCellStyle="Comma">
      <totalsRowFormula>+E50+E46+E39+E34+E26+E22+E17+E12</totalsRowFormula>
    </tableColumn>
    <tableColumn id="10" name="Useful Life (Years)" dataDxfId="20" totalsRowDxfId="6">
      <calculatedColumnFormula>+'[1]FA Dep'!E6</calculatedColumnFormula>
    </tableColumn>
    <tableColumn id="4" name="Period Ending" dataDxfId="19" totalsRowDxfId="5"/>
    <tableColumn id="2" name="Position of Asset" dataDxfId="18" totalsRowDxfId="4">
      <calculatedColumnFormula>+IF((G7-D7)/365&gt;F7,"Expires",(F7-(G7-D7)/365))</calculatedColumnFormula>
    </tableColumn>
    <tableColumn id="11" name="Rate of Depreciation" totalsRowFunction="sum" dataDxfId="17" totalsRowDxfId="3" dataCellStyle="Comma"/>
    <tableColumn id="12" name="Previous Depreciation" totalsRowFunction="sum" dataDxfId="16" totalsRowDxfId="2"/>
    <tableColumn id="13" name="First Year %" dataDxfId="15" totalsRowDxfId="1"/>
    <tableColumn id="14" name="Depreciation This Period" totalsRowFunction="sum" dataDxfId="14" totalsRow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51"/>
  <sheetViews>
    <sheetView tabSelected="1" view="pageBreakPreview" zoomScaleNormal="115" zoomScaleSheetLayoutView="100" workbookViewId="0">
      <selection activeCell="B46" sqref="B46"/>
    </sheetView>
  </sheetViews>
  <sheetFormatPr defaultRowHeight="12.75"/>
  <cols>
    <col min="1" max="1" width="1.7109375" style="1" customWidth="1"/>
    <col min="2" max="2" width="43.85546875" style="1" customWidth="1"/>
    <col min="3" max="3" width="13.28515625" style="1" customWidth="1"/>
    <col min="4" max="4" width="18.85546875" style="1" customWidth="1"/>
    <col min="5" max="5" width="18" style="2" bestFit="1" customWidth="1"/>
    <col min="6" max="6" width="14.5703125" style="3" customWidth="1"/>
    <col min="7" max="7" width="18.28515625" style="3" customWidth="1"/>
    <col min="8" max="8" width="20.5703125" style="3" customWidth="1"/>
    <col min="9" max="9" width="14.28515625" style="1" customWidth="1"/>
    <col min="10" max="10" width="10.140625" style="1" hidden="1" customWidth="1"/>
    <col min="11" max="11" width="12.85546875" style="1" hidden="1" customWidth="1"/>
    <col min="12" max="12" width="22.140625" style="1" hidden="1" customWidth="1"/>
    <col min="13" max="14" width="10" style="1" bestFit="1" customWidth="1"/>
    <col min="15" max="16384" width="9.140625" style="1"/>
  </cols>
  <sheetData>
    <row r="1" spans="2:12" ht="9.9499999999999993" customHeight="1"/>
    <row r="2" spans="2:12" ht="35.25">
      <c r="B2" s="4" t="s">
        <v>0</v>
      </c>
      <c r="C2" s="5"/>
      <c r="D2" s="5"/>
      <c r="E2" s="6"/>
      <c r="F2" s="7"/>
      <c r="G2" s="7"/>
      <c r="H2" s="7"/>
      <c r="I2" s="5"/>
      <c r="J2" s="5"/>
      <c r="K2" s="5"/>
      <c r="L2" s="5"/>
    </row>
    <row r="3" spans="2:12">
      <c r="H3" s="8"/>
    </row>
    <row r="4" spans="2:12" ht="15.75">
      <c r="B4" s="9" t="s">
        <v>1</v>
      </c>
    </row>
    <row r="6" spans="2:12" s="14" customFormat="1" ht="38.25">
      <c r="B6" s="10" t="s">
        <v>2</v>
      </c>
      <c r="C6" s="10" t="s">
        <v>3</v>
      </c>
      <c r="D6" s="10" t="s">
        <v>4</v>
      </c>
      <c r="E6" s="11" t="s">
        <v>5</v>
      </c>
      <c r="F6" s="12" t="s">
        <v>6</v>
      </c>
      <c r="G6" s="12" t="s">
        <v>7</v>
      </c>
      <c r="H6" s="12" t="s">
        <v>8</v>
      </c>
      <c r="I6" s="13" t="s">
        <v>9</v>
      </c>
      <c r="J6" s="13" t="s">
        <v>10</v>
      </c>
      <c r="K6" s="10" t="s">
        <v>11</v>
      </c>
      <c r="L6" s="13" t="s">
        <v>12</v>
      </c>
    </row>
    <row r="7" spans="2:12">
      <c r="B7" s="15" t="s">
        <v>13</v>
      </c>
      <c r="C7" s="16"/>
      <c r="D7" s="17">
        <v>0</v>
      </c>
      <c r="E7" s="2">
        <v>1000000</v>
      </c>
      <c r="F7" s="18">
        <v>0</v>
      </c>
      <c r="G7" s="19">
        <v>41730</v>
      </c>
      <c r="H7" s="18" t="str">
        <f>+IF((G7-D7)/365&gt;F7,"Expires",(F7-(G7-D7)/365))</f>
        <v>Expires</v>
      </c>
      <c r="I7" s="2">
        <f t="shared" ref="I7:I29" si="0">(IF(H7="Expires",0,(1-((5/100)^(1/H7)))*100))</f>
        <v>0</v>
      </c>
      <c r="J7" s="20"/>
      <c r="K7" s="21">
        <v>1</v>
      </c>
      <c r="L7" s="20" t="e">
        <f>IF(AND(Sheet4!$E7&gt;0,Sheet4!#REF!&gt;0,Sheet4!$F7&gt;0),MAX(0,MIN((Sheet4!$E7-Sheet4!$I7-Sheet4!$J7),IF(Sheet4!#REF!="SL",((Sheet4!$E7-Sheet4!$I7)/Sheet4!$F7*Sheet4!$K7),IF(Sheet4!#REF!="150% DDB",MAX((Sheet4!$E7-Sheet4!$I7-Sheet4!$J7)/Sheet4!$F7*1.5*Sheet4!$K7,(Sheet4!$E7-Sheet4!$I7)/Sheet4!$F7*Sheet4!$K7),IF(Sheet4!#REF!="200% DDB",MAX((Sheet4!$E7-Sheet4!$I7-Sheet4!$J7)/Sheet4!$F7*2*Sheet4!$K7,(Sheet4!$E7-Sheet4!$I7)/Sheet4!$F7*Sheet4!$K7)))))),"")</f>
        <v>#REF!</v>
      </c>
    </row>
    <row r="8" spans="2:12" ht="13.5" thickBot="1">
      <c r="B8" s="15" t="s">
        <v>14</v>
      </c>
      <c r="C8" s="16"/>
      <c r="D8" s="17"/>
      <c r="E8" s="22">
        <f>+'[1]FA Dep'!B5</f>
        <v>6049513</v>
      </c>
      <c r="F8" s="18"/>
      <c r="G8" s="18"/>
      <c r="H8" s="18"/>
      <c r="I8" s="2"/>
      <c r="J8" s="20"/>
      <c r="K8" s="21"/>
      <c r="L8" s="20" t="e">
        <f>IF(AND(Sheet4!$E8&gt;0,Sheet4!#REF!&gt;0,Sheet4!$F8&gt;0),MAX(0,MIN((Sheet4!$E8-Sheet4!$I8-Sheet4!$J8),IF(Sheet4!#REF!="SL",((Sheet4!$E8-Sheet4!$I8)/Sheet4!$F8*Sheet4!$K8),IF(Sheet4!#REF!="150% DDB",MAX((Sheet4!$E8-Sheet4!$I8-Sheet4!$J8)/Sheet4!$F8*1.5*Sheet4!$K8,(Sheet4!$E8-Sheet4!$I8)/Sheet4!$F8*Sheet4!$K8),IF(Sheet4!#REF!="200% DDB",MAX((Sheet4!$E8-Sheet4!$I8-Sheet4!$J8)/Sheet4!$F8*2*Sheet4!$K8,(Sheet4!$E8-Sheet4!$I8)/Sheet4!$F8*Sheet4!$K8)))))),"")</f>
        <v>#REF!</v>
      </c>
    </row>
    <row r="9" spans="2:12" ht="13.5" thickTop="1">
      <c r="B9" s="15"/>
      <c r="C9" s="16"/>
      <c r="D9" s="19"/>
      <c r="E9" s="2">
        <f>+'[1]FA Dep'!B6</f>
        <v>0</v>
      </c>
      <c r="F9" s="18"/>
      <c r="G9" s="18"/>
      <c r="H9" s="18"/>
      <c r="I9" s="2"/>
      <c r="J9" s="20"/>
      <c r="K9" s="21"/>
      <c r="L9" s="20"/>
    </row>
    <row r="10" spans="2:12">
      <c r="B10" s="15" t="s">
        <v>15</v>
      </c>
      <c r="C10" s="16"/>
      <c r="D10" s="19"/>
      <c r="E10" s="2">
        <f>+'[1]FA Dep'!B7</f>
        <v>0</v>
      </c>
      <c r="F10" s="18"/>
      <c r="G10" s="18"/>
      <c r="H10" s="18">
        <f>+IF((G10-D10)/365&gt;F10,"Expires",(F10-(G10-D10)/365))</f>
        <v>0</v>
      </c>
      <c r="I10" s="2"/>
      <c r="J10" s="20"/>
      <c r="K10" s="21"/>
      <c r="L10" s="20" t="e">
        <f>IF(AND(Sheet4!$E10&gt;0,Sheet4!#REF!&gt;0,Sheet4!$F10&gt;0),MAX(0,MIN((Sheet4!$E10-Sheet4!$I10-Sheet4!$J10),IF(Sheet4!#REF!="SL",((Sheet4!$E10-Sheet4!$I10)/Sheet4!$F10*Sheet4!$K10),IF(Sheet4!#REF!="150% DDB",MAX((Sheet4!$E10-Sheet4!$I10-Sheet4!$J10)/Sheet4!$F10*1.5*Sheet4!$K10,(Sheet4!$E10-Sheet4!$I10)/Sheet4!$F10*Sheet4!$K10),IF(Sheet4!#REF!="200% DDB",MAX((Sheet4!$E10-Sheet4!$I10-Sheet4!$J10)/Sheet4!$F10*2*Sheet4!$K10,(Sheet4!$E10-Sheet4!$I10)/Sheet4!$F10*Sheet4!$K10)))))),"")</f>
        <v>#REF!</v>
      </c>
    </row>
    <row r="11" spans="2:12">
      <c r="B11" s="23" t="s">
        <v>16</v>
      </c>
      <c r="C11" s="16"/>
      <c r="D11" s="17">
        <v>41274</v>
      </c>
      <c r="E11" s="2">
        <f>+'[1]FA Dep'!B8</f>
        <v>1024198</v>
      </c>
      <c r="F11" s="18">
        <f>+'[1]FA Dep'!E8</f>
        <v>30</v>
      </c>
      <c r="G11" s="19">
        <v>41730</v>
      </c>
      <c r="H11" s="24">
        <f>+IF((G11-D11)/365&gt;F11,"Expires",(F11-(G11-D11)/365))</f>
        <v>28.75068493150685</v>
      </c>
      <c r="I11" s="2">
        <f>(IF(H11="Expires",0,(1-((5/100)^(1/H11)))*100))</f>
        <v>9.8952137336647876</v>
      </c>
      <c r="J11" s="20"/>
      <c r="K11" s="21"/>
      <c r="L11" s="20" t="e">
        <f>IF(AND(Sheet4!$E11&gt;0,Sheet4!#REF!&gt;0,Sheet4!$F11&gt;0),MAX(0,MIN((Sheet4!$E11-Sheet4!$I11-Sheet4!$J11),IF(Sheet4!#REF!="SL",((Sheet4!$E11-Sheet4!$I11)/Sheet4!$F11*Sheet4!$K11),IF(Sheet4!#REF!="150% DDB",MAX((Sheet4!$E11-Sheet4!$I11-Sheet4!$J11)/Sheet4!$F11*1.5*Sheet4!$K11,(Sheet4!$E11-Sheet4!$I11)/Sheet4!$F11*Sheet4!$K11),IF(Sheet4!#REF!="200% DDB",MAX((Sheet4!$E11-Sheet4!$I11-Sheet4!$J11)/Sheet4!$F11*2*Sheet4!$K11,(Sheet4!$E11-Sheet4!$I11)/Sheet4!$F11*Sheet4!$K11)))))),"")</f>
        <v>#REF!</v>
      </c>
    </row>
    <row r="12" spans="2:12" ht="13.5" thickBot="1">
      <c r="B12" s="15" t="s">
        <v>14</v>
      </c>
      <c r="C12" s="16"/>
      <c r="D12" s="19"/>
      <c r="E12" s="25">
        <f>+'[1]FA Dep'!B9</f>
        <v>1024198</v>
      </c>
      <c r="F12" s="18"/>
      <c r="G12" s="18"/>
      <c r="H12" s="18"/>
      <c r="I12" s="2"/>
      <c r="J12" s="20"/>
      <c r="K12" s="21"/>
      <c r="L12" s="20" t="e">
        <f>IF(AND(Sheet4!$E12&gt;0,Sheet4!#REF!&gt;0,Sheet4!$F12&gt;0),MAX(0,MIN((Sheet4!$E12-Sheet4!$I12-Sheet4!$J12),IF(Sheet4!#REF!="SL",((Sheet4!$E12-Sheet4!$I12)/Sheet4!$F12*Sheet4!$K12),IF(Sheet4!#REF!="150% DDB",MAX((Sheet4!$E12-Sheet4!$I12-Sheet4!$J12)/Sheet4!$F12*1.5*Sheet4!$K12,(Sheet4!$E12-Sheet4!$I12)/Sheet4!$F12*Sheet4!$K12),IF(Sheet4!#REF!="200% DDB",MAX((Sheet4!$E12-Sheet4!$I12-Sheet4!$J12)/Sheet4!$F12*2*Sheet4!$K12,(Sheet4!$E12-Sheet4!$I12)/Sheet4!$F12*Sheet4!$K12)))))),"")</f>
        <v>#REF!</v>
      </c>
    </row>
    <row r="13" spans="2:12" ht="13.5" thickTop="1">
      <c r="B13" s="15"/>
      <c r="C13" s="16"/>
      <c r="D13" s="19"/>
      <c r="E13" s="2">
        <f>+'[1]FA Dep'!B10</f>
        <v>0</v>
      </c>
      <c r="F13" s="18">
        <f>+'[1]FA Dep'!E12</f>
        <v>15</v>
      </c>
      <c r="G13" s="18"/>
      <c r="H13" s="24">
        <f t="shared" ref="H13:H18" si="1">+IF((G13-D13)/365&gt;F13,"Expires",(F13-(G13-D13)/365))</f>
        <v>15</v>
      </c>
      <c r="I13" s="2">
        <f t="shared" si="0"/>
        <v>18.103627252208465</v>
      </c>
      <c r="J13" s="20"/>
      <c r="K13" s="21"/>
      <c r="L13" s="20" t="e">
        <f>IF(AND(Sheet4!$E13&gt;0,Sheet4!#REF!&gt;0,Sheet4!$F13&gt;0),MAX(0,MIN((Sheet4!$E13-Sheet4!$I13-Sheet4!$J13),IF(Sheet4!#REF!="SL",((Sheet4!$E13-Sheet4!$I13)/Sheet4!$F13*Sheet4!$K13),IF(Sheet4!#REF!="150% DDB",MAX((Sheet4!$E13-Sheet4!$I13-Sheet4!$J13)/Sheet4!$F13*1.5*Sheet4!$K13,(Sheet4!$E13-Sheet4!$I13)/Sheet4!$F13*Sheet4!$K13),IF(Sheet4!#REF!="200% DDB",MAX((Sheet4!$E13-Sheet4!$I13-Sheet4!$J13)/Sheet4!$F13*2*Sheet4!$K13,(Sheet4!$E13-Sheet4!$I13)/Sheet4!$F13*Sheet4!$K13)))))),"")</f>
        <v>#REF!</v>
      </c>
    </row>
    <row r="14" spans="2:12">
      <c r="B14" s="15" t="s">
        <v>17</v>
      </c>
      <c r="C14" s="16"/>
      <c r="D14" s="19"/>
      <c r="E14" s="2">
        <v>0</v>
      </c>
      <c r="F14" s="18"/>
      <c r="G14" s="18"/>
      <c r="H14" s="18">
        <f t="shared" si="1"/>
        <v>0</v>
      </c>
      <c r="I14" s="2"/>
      <c r="J14" s="20"/>
      <c r="K14" s="21"/>
      <c r="L14" s="20" t="e">
        <f>IF(AND(Sheet4!$E14&gt;0,Sheet4!#REF!&gt;0,Sheet4!$F14&gt;0),MAX(0,MIN((Sheet4!$E14-Sheet4!$I14-Sheet4!$J14),IF(Sheet4!#REF!="SL",((Sheet4!$E14-Sheet4!$I14)/Sheet4!$F14*Sheet4!$K14),IF(Sheet4!#REF!="150% DDB",MAX((Sheet4!$E14-Sheet4!$I14-Sheet4!$J14)/Sheet4!$F14*1.5*Sheet4!$K14,(Sheet4!$E14-Sheet4!$I14)/Sheet4!$F14*Sheet4!$K14),IF(Sheet4!#REF!="200% DDB",MAX((Sheet4!$E14-Sheet4!$I14-Sheet4!$J14)/Sheet4!$F14*2*Sheet4!$K14,(Sheet4!$E14-Sheet4!$I14)/Sheet4!$F14*Sheet4!$K14)))))),"")</f>
        <v>#REF!</v>
      </c>
    </row>
    <row r="15" spans="2:12" s="50" customFormat="1">
      <c r="B15" s="43"/>
      <c r="C15" s="44"/>
      <c r="D15" s="51">
        <v>40281</v>
      </c>
      <c r="E15" s="46">
        <f>+'[1]FA Dep'!B16</f>
        <v>17290</v>
      </c>
      <c r="F15" s="47">
        <f>+'[1]FA Dep'!E16</f>
        <v>15</v>
      </c>
      <c r="G15" s="45">
        <v>41730</v>
      </c>
      <c r="H15" s="47">
        <f t="shared" si="1"/>
        <v>11.03013698630137</v>
      </c>
      <c r="I15" s="46">
        <f t="shared" si="0"/>
        <v>23.783727875673577</v>
      </c>
      <c r="J15" s="48"/>
      <c r="K15" s="49"/>
      <c r="L15" s="48" t="e">
        <f>IF(AND(Sheet4!$E15&gt;0,Sheet4!#REF!&gt;0,Sheet4!$F15&gt;0),MAX(0,MIN((Sheet4!$E15-Sheet4!$I15-Sheet4!$J15),IF(Sheet4!#REF!="SL",((Sheet4!$E15-Sheet4!$I15)/Sheet4!$F15*Sheet4!$K15),IF(Sheet4!#REF!="150% DDB",MAX((Sheet4!$E15-Sheet4!$I15-Sheet4!$J15)/Sheet4!$F15*1.5*Sheet4!$K15,(Sheet4!$E15-Sheet4!$I15)/Sheet4!$F15*Sheet4!$K15),IF(Sheet4!#REF!="200% DDB",MAX((Sheet4!$E15-Sheet4!$I15-Sheet4!$J15)/Sheet4!$F15*2*Sheet4!$K15,(Sheet4!$E15-Sheet4!$I15)/Sheet4!$F15*Sheet4!$K15)))))),"")</f>
        <v>#REF!</v>
      </c>
    </row>
    <row r="16" spans="2:12" s="50" customFormat="1">
      <c r="B16" s="43"/>
      <c r="C16" s="44"/>
      <c r="D16" s="45">
        <v>36251</v>
      </c>
      <c r="E16" s="46">
        <f>+'[1]FA Dep'!B19</f>
        <v>18500</v>
      </c>
      <c r="F16" s="47">
        <f>+'[1]FA Dep'!E19</f>
        <v>15</v>
      </c>
      <c r="G16" s="45">
        <v>41730</v>
      </c>
      <c r="H16" s="47" t="str">
        <f t="shared" si="1"/>
        <v>Expires</v>
      </c>
      <c r="I16" s="46">
        <f t="shared" si="0"/>
        <v>0</v>
      </c>
      <c r="J16" s="48"/>
      <c r="K16" s="49"/>
      <c r="L16" s="48" t="e">
        <f>IF(AND(Sheet4!$E16&gt;0,Sheet4!#REF!&gt;0,Sheet4!$F16&gt;0),MAX(0,MIN((Sheet4!$E16-Sheet4!$I16-Sheet4!$J16),IF(Sheet4!#REF!="SL",((Sheet4!$E16-Sheet4!$I16)/Sheet4!$F16*Sheet4!$K16),IF(Sheet4!#REF!="150% DDB",MAX((Sheet4!$E16-Sheet4!$I16-Sheet4!$J16)/Sheet4!$F16*1.5*Sheet4!$K16,(Sheet4!$E16-Sheet4!$I16)/Sheet4!$F16*Sheet4!$K16),IF(Sheet4!#REF!="200% DDB",MAX((Sheet4!$E16-Sheet4!$I16-Sheet4!$J16)/Sheet4!$F16*2*Sheet4!$K16,(Sheet4!$E16-Sheet4!$I16)/Sheet4!$F16*Sheet4!$K16)))))),"")</f>
        <v>#REF!</v>
      </c>
    </row>
    <row r="17" spans="2:12" ht="13.5" thickBot="1">
      <c r="B17" s="15" t="s">
        <v>14</v>
      </c>
      <c r="C17" s="16"/>
      <c r="D17" s="17"/>
      <c r="E17" s="25">
        <f>SUBTOTAL(109,E14:E16)</f>
        <v>35790</v>
      </c>
      <c r="F17" s="18"/>
      <c r="G17" s="19">
        <v>41730</v>
      </c>
      <c r="H17" s="18" t="str">
        <f t="shared" si="1"/>
        <v>Expires</v>
      </c>
      <c r="I17" s="2">
        <f t="shared" si="0"/>
        <v>0</v>
      </c>
      <c r="J17" s="20"/>
      <c r="K17" s="21"/>
      <c r="L17" s="20" t="e">
        <f>IF(AND(Sheet4!$E17&gt;0,Sheet4!#REF!&gt;0,Sheet4!$F17&gt;0),MAX(0,MIN((Sheet4!$E17-Sheet4!$I17-Sheet4!$J17),IF(Sheet4!#REF!="SL",((Sheet4!$E17-Sheet4!$I17)/Sheet4!$F17*Sheet4!$K17),IF(Sheet4!#REF!="150% DDB",MAX((Sheet4!$E17-Sheet4!$I17-Sheet4!$J17)/Sheet4!$F17*1.5*Sheet4!$K17,(Sheet4!$E17-Sheet4!$I17)/Sheet4!$F17*Sheet4!$K17),IF(Sheet4!#REF!="200% DDB",MAX((Sheet4!$E17-Sheet4!$I17-Sheet4!$J17)/Sheet4!$F17*2*Sheet4!$K17,(Sheet4!$E17-Sheet4!$I17)/Sheet4!$F17*Sheet4!$K17)))))),"")</f>
        <v>#REF!</v>
      </c>
    </row>
    <row r="18" spans="2:12" ht="13.5" thickTop="1">
      <c r="B18" s="15" t="s">
        <v>18</v>
      </c>
      <c r="C18" s="16"/>
      <c r="D18" s="17"/>
      <c r="F18" s="18"/>
      <c r="G18" s="19">
        <v>41730</v>
      </c>
      <c r="H18" s="18" t="str">
        <f t="shared" si="1"/>
        <v>Expires</v>
      </c>
      <c r="I18" s="2">
        <f t="shared" si="0"/>
        <v>0</v>
      </c>
      <c r="J18" s="20"/>
      <c r="K18" s="21"/>
      <c r="L18" s="20" t="e">
        <f>IF(AND(Sheet4!$E18&gt;0,Sheet4!#REF!&gt;0,Sheet4!$F18&gt;0),MAX(0,MIN((Sheet4!$E18-Sheet4!$I18-Sheet4!$J18),IF(Sheet4!#REF!="SL",((Sheet4!$E18-Sheet4!$I18)/Sheet4!$F18*Sheet4!$K18),IF(Sheet4!#REF!="150% DDB",MAX((Sheet4!$E18-Sheet4!$I18-Sheet4!$J18)/Sheet4!$F18*1.5*Sheet4!$K18,(Sheet4!$E18-Sheet4!$I18)/Sheet4!$F18*Sheet4!$K18),IF(Sheet4!#REF!="200% DDB",MAX((Sheet4!$E18-Sheet4!$I18-Sheet4!$J18)/Sheet4!$F18*2*Sheet4!$K18,(Sheet4!$E18-Sheet4!$I18)/Sheet4!$F18*Sheet4!$K18)))))),"")</f>
        <v>#REF!</v>
      </c>
    </row>
    <row r="19" spans="2:12">
      <c r="B19" s="26"/>
      <c r="C19" s="16"/>
      <c r="D19" s="17"/>
      <c r="F19" s="18"/>
      <c r="G19" s="19">
        <v>41730</v>
      </c>
      <c r="H19" s="18"/>
      <c r="I19" s="2"/>
      <c r="J19" s="20"/>
      <c r="K19" s="21"/>
      <c r="L19" s="20" t="e">
        <f>IF(AND(Sheet4!$E19&gt;0,Sheet4!#REF!&gt;0,Sheet4!$F19&gt;0),MAX(0,MIN((Sheet4!$E19-Sheet4!$I19-Sheet4!$J19),IF(Sheet4!#REF!="SL",((Sheet4!$E19-Sheet4!$I19)/Sheet4!$F19*Sheet4!$K19),IF(Sheet4!#REF!="150% DDB",MAX((Sheet4!$E19-Sheet4!$I19-Sheet4!$J19)/Sheet4!$F19*1.5*Sheet4!$K19,(Sheet4!$E19-Sheet4!$I19)/Sheet4!$F19*Sheet4!$K19),IF(Sheet4!#REF!="200% DDB",MAX((Sheet4!$E19-Sheet4!$I19-Sheet4!$J19)/Sheet4!$F19*2*Sheet4!$K19,(Sheet4!$E19-Sheet4!$I19)/Sheet4!$F19*Sheet4!$K19)))))),"")</f>
        <v>#REF!</v>
      </c>
    </row>
    <row r="20" spans="2:12">
      <c r="B20" s="26"/>
      <c r="C20" s="16"/>
      <c r="D20" s="17">
        <v>40620</v>
      </c>
      <c r="E20" s="2">
        <f>+'[1]FA Dep'!B32</f>
        <v>39003</v>
      </c>
      <c r="F20" s="18">
        <v>10</v>
      </c>
      <c r="G20" s="19">
        <v>41730</v>
      </c>
      <c r="H20" s="18">
        <f t="shared" ref="H20:H38" si="2">+IF((G20-D20)/365&gt;F20,"Expires",(F20-(G20-D20)/365))</f>
        <v>6.9589041095890405</v>
      </c>
      <c r="I20" s="2">
        <f t="shared" si="0"/>
        <v>34.980898273813409</v>
      </c>
      <c r="J20" s="20"/>
      <c r="K20" s="21"/>
      <c r="L20" s="20" t="e">
        <f>IF(AND(Sheet4!$E20&gt;0,Sheet4!#REF!&gt;0,Sheet4!$F20&gt;0),MAX(0,MIN((Sheet4!$E20-Sheet4!$I20-Sheet4!$J20),IF(Sheet4!#REF!="SL",((Sheet4!$E20-Sheet4!$I20)/Sheet4!$F20*Sheet4!$K20),IF(Sheet4!#REF!="150% DDB",MAX((Sheet4!$E20-Sheet4!$I20-Sheet4!$J20)/Sheet4!$F20*1.5*Sheet4!$K20,(Sheet4!$E20-Sheet4!$I20)/Sheet4!$F20*Sheet4!$K20),IF(Sheet4!#REF!="200% DDB",MAX((Sheet4!$E20-Sheet4!$I20-Sheet4!$J20)/Sheet4!$F20*2*Sheet4!$K20,(Sheet4!$E20-Sheet4!$I20)/Sheet4!$F20*Sheet4!$K20)))))),"")</f>
        <v>#REF!</v>
      </c>
    </row>
    <row r="21" spans="2:12">
      <c r="B21" s="26"/>
      <c r="C21" s="16"/>
      <c r="D21" s="17">
        <v>0</v>
      </c>
      <c r="E21" s="2">
        <f>+'[1]FA Dep'!B33</f>
        <v>30343</v>
      </c>
      <c r="F21" s="18">
        <v>10</v>
      </c>
      <c r="G21" s="19">
        <v>41730</v>
      </c>
      <c r="H21" s="18" t="str">
        <f t="shared" si="2"/>
        <v>Expires</v>
      </c>
      <c r="I21" s="2">
        <f t="shared" si="0"/>
        <v>0</v>
      </c>
      <c r="J21" s="20"/>
      <c r="K21" s="21"/>
      <c r="L21" s="20" t="e">
        <f>IF(AND(Sheet4!$E21&gt;0,Sheet4!#REF!&gt;0,Sheet4!$F21&gt;0),MAX(0,MIN((Sheet4!$E21-Sheet4!$I21-Sheet4!$J21),IF(Sheet4!#REF!="SL",((Sheet4!$E21-Sheet4!$I21)/Sheet4!$F21*Sheet4!$K21),IF(Sheet4!#REF!="150% DDB",MAX((Sheet4!$E21-Sheet4!$I21-Sheet4!$J21)/Sheet4!$F21*1.5*Sheet4!$K21,(Sheet4!$E21-Sheet4!$I21)/Sheet4!$F21*Sheet4!$K21),IF(Sheet4!#REF!="200% DDB",MAX((Sheet4!$E21-Sheet4!$I21-Sheet4!$J21)/Sheet4!$F21*2*Sheet4!$K21,(Sheet4!$E21-Sheet4!$I21)/Sheet4!$F21*Sheet4!$K21)))))),"")</f>
        <v>#REF!</v>
      </c>
    </row>
    <row r="22" spans="2:12" ht="13.5" thickBot="1">
      <c r="B22" s="15" t="s">
        <v>14</v>
      </c>
      <c r="C22" s="16"/>
      <c r="D22" s="17"/>
      <c r="E22" s="25">
        <f>SUBTOTAL(109,E18:E21)</f>
        <v>69346</v>
      </c>
      <c r="F22" s="18"/>
      <c r="G22" s="19">
        <v>41730</v>
      </c>
      <c r="H22" s="18" t="str">
        <f t="shared" si="2"/>
        <v>Expires</v>
      </c>
      <c r="I22" s="2">
        <f t="shared" si="0"/>
        <v>0</v>
      </c>
      <c r="J22" s="20"/>
      <c r="K22" s="21"/>
      <c r="L22" s="20" t="e">
        <f>IF(AND(Sheet4!$E22&gt;0,Sheet4!#REF!&gt;0,Sheet4!$F22&gt;0),MAX(0,MIN((Sheet4!$E22-Sheet4!$I22-Sheet4!$J22),IF(Sheet4!#REF!="SL",((Sheet4!$E22-Sheet4!$I22)/Sheet4!$F22*Sheet4!$K22),IF(Sheet4!#REF!="150% DDB",MAX((Sheet4!$E22-Sheet4!$I22-Sheet4!$J22)/Sheet4!$F22*1.5*Sheet4!$K22,(Sheet4!$E22-Sheet4!$I22)/Sheet4!$F22*Sheet4!$K22),IF(Sheet4!#REF!="200% DDB",MAX((Sheet4!$E22-Sheet4!$I22-Sheet4!$J22)/Sheet4!$F22*2*Sheet4!$K22,(Sheet4!$E22-Sheet4!$I22)/Sheet4!$F22*Sheet4!$K22)))))),"")</f>
        <v>#REF!</v>
      </c>
    </row>
    <row r="23" spans="2:12" ht="13.5" thickTop="1">
      <c r="B23" s="28" t="s">
        <v>19</v>
      </c>
      <c r="C23" s="16"/>
      <c r="D23" s="17"/>
      <c r="F23" s="18"/>
      <c r="G23" s="19">
        <v>41730</v>
      </c>
      <c r="H23" s="18" t="str">
        <f t="shared" si="2"/>
        <v>Expires</v>
      </c>
      <c r="I23" s="2">
        <f t="shared" si="0"/>
        <v>0</v>
      </c>
      <c r="J23" s="20"/>
      <c r="K23" s="21"/>
      <c r="L23" s="20" t="e">
        <f>IF(AND(Sheet4!$E23&gt;0,Sheet4!#REF!&gt;0,Sheet4!$F23&gt;0),MAX(0,MIN((Sheet4!$E23-Sheet4!$I23-Sheet4!$J23),IF(Sheet4!#REF!="SL",((Sheet4!$E23-Sheet4!$I23)/Sheet4!$F23*Sheet4!$K23),IF(Sheet4!#REF!="150% DDB",MAX((Sheet4!$E23-Sheet4!$I23-Sheet4!$J23)/Sheet4!$F23*1.5*Sheet4!$K23,(Sheet4!$E23-Sheet4!$I23)/Sheet4!$F23*Sheet4!$K23),IF(Sheet4!#REF!="200% DDB",MAX((Sheet4!$E23-Sheet4!$I23-Sheet4!$J23)/Sheet4!$F23*2*Sheet4!$K23,(Sheet4!$E23-Sheet4!$I23)/Sheet4!$F23*Sheet4!$K23)))))),"")</f>
        <v>#REF!</v>
      </c>
    </row>
    <row r="24" spans="2:12">
      <c r="B24" s="15" t="s">
        <v>20</v>
      </c>
      <c r="C24" s="16"/>
      <c r="D24" s="17"/>
      <c r="F24" s="18"/>
      <c r="G24" s="19">
        <v>41730</v>
      </c>
      <c r="H24" s="18" t="str">
        <f t="shared" si="2"/>
        <v>Expires</v>
      </c>
      <c r="I24" s="2">
        <f t="shared" si="0"/>
        <v>0</v>
      </c>
      <c r="J24" s="20"/>
      <c r="K24" s="21"/>
      <c r="L24" s="20" t="e">
        <f>IF(AND(Sheet4!$E24&gt;0,Sheet4!#REF!&gt;0,Sheet4!$F24&gt;0),MAX(0,MIN((Sheet4!$E24-Sheet4!$I24-Sheet4!$J24),IF(Sheet4!#REF!="SL",((Sheet4!$E24-Sheet4!$I24)/Sheet4!$F24*Sheet4!$K24),IF(Sheet4!#REF!="150% DDB",MAX((Sheet4!$E24-Sheet4!$I24-Sheet4!$J24)/Sheet4!$F24*1.5*Sheet4!$K24,(Sheet4!$E24-Sheet4!$I24)/Sheet4!$F24*Sheet4!$K24),IF(Sheet4!#REF!="200% DDB",MAX((Sheet4!$E24-Sheet4!$I24-Sheet4!$J24)/Sheet4!$F24*2*Sheet4!$K24,(Sheet4!$E24-Sheet4!$I24)/Sheet4!$F24*Sheet4!$K24)))))),"")</f>
        <v>#REF!</v>
      </c>
    </row>
    <row r="25" spans="2:12">
      <c r="B25" s="26"/>
      <c r="C25" s="16"/>
      <c r="D25" s="19">
        <v>38808</v>
      </c>
      <c r="E25" s="2">
        <f>+'[1]FA Dep'!B45</f>
        <v>891560</v>
      </c>
      <c r="F25" s="18">
        <v>8</v>
      </c>
      <c r="G25" s="19">
        <v>41730</v>
      </c>
      <c r="H25" s="18" t="str">
        <f t="shared" si="2"/>
        <v>Expires</v>
      </c>
      <c r="I25" s="2">
        <f t="shared" si="0"/>
        <v>0</v>
      </c>
      <c r="J25" s="20"/>
      <c r="K25" s="21"/>
      <c r="L25" s="20" t="e">
        <f>IF(AND(Sheet4!$E25&gt;0,Sheet4!#REF!&gt;0,Sheet4!$F25&gt;0),MAX(0,MIN((Sheet4!$E25-Sheet4!$I25-Sheet4!$J25),IF(Sheet4!#REF!="SL",((Sheet4!$E25-Sheet4!$I25)/Sheet4!$F25*Sheet4!$K25),IF(Sheet4!#REF!="150% DDB",MAX((Sheet4!$E25-Sheet4!$I25-Sheet4!$J25)/Sheet4!$F25*1.5*Sheet4!$K25,(Sheet4!$E25-Sheet4!$I25)/Sheet4!$F25*Sheet4!$K25),IF(Sheet4!#REF!="200% DDB",MAX((Sheet4!$E25-Sheet4!$I25-Sheet4!$J25)/Sheet4!$F25*2*Sheet4!$K25,(Sheet4!$E25-Sheet4!$I25)/Sheet4!$F25*Sheet4!$K25)))))),"")</f>
        <v>#REF!</v>
      </c>
    </row>
    <row r="26" spans="2:12" ht="13.5" thickBot="1">
      <c r="B26" s="15" t="s">
        <v>14</v>
      </c>
      <c r="C26" s="16"/>
      <c r="D26" s="19"/>
      <c r="E26" s="25">
        <f>SUBTOTAL(109,E24:E25)</f>
        <v>891560</v>
      </c>
      <c r="F26" s="18"/>
      <c r="G26" s="19">
        <v>41730</v>
      </c>
      <c r="H26" s="18" t="str">
        <f t="shared" si="2"/>
        <v>Expires</v>
      </c>
      <c r="I26" s="2">
        <f t="shared" si="0"/>
        <v>0</v>
      </c>
      <c r="J26" s="20"/>
      <c r="K26" s="21"/>
      <c r="L26" s="20" t="e">
        <f>IF(AND(Sheet4!$E26&gt;0,Sheet4!#REF!&gt;0,Sheet4!$F26&gt;0),MAX(0,MIN((Sheet4!$E26-Sheet4!$I26-Sheet4!$J26),IF(Sheet4!#REF!="SL",((Sheet4!$E26-Sheet4!$I26)/Sheet4!$F26*Sheet4!$K26),IF(Sheet4!#REF!="150% DDB",MAX((Sheet4!$E26-Sheet4!$I26-Sheet4!$J26)/Sheet4!$F26*1.5*Sheet4!$K26,(Sheet4!$E26-Sheet4!$I26)/Sheet4!$F26*Sheet4!$K26),IF(Sheet4!#REF!="200% DDB",MAX((Sheet4!$E26-Sheet4!$I26-Sheet4!$J26)/Sheet4!$F26*2*Sheet4!$K26,(Sheet4!$E26-Sheet4!$I26)/Sheet4!$F26*Sheet4!$K26)))))),"")</f>
        <v>#REF!</v>
      </c>
    </row>
    <row r="27" spans="2:12" ht="13.5" thickTop="1">
      <c r="B27" s="28">
        <v>0</v>
      </c>
      <c r="C27" s="16"/>
      <c r="D27" s="19"/>
      <c r="F27" s="18"/>
      <c r="G27" s="19">
        <v>41730</v>
      </c>
      <c r="H27" s="18" t="str">
        <f t="shared" si="2"/>
        <v>Expires</v>
      </c>
      <c r="I27" s="2">
        <f t="shared" si="0"/>
        <v>0</v>
      </c>
      <c r="J27" s="20"/>
      <c r="K27" s="21"/>
      <c r="L27" s="20" t="e">
        <f>IF(AND(Sheet4!$E27&gt;0,Sheet4!#REF!&gt;0,Sheet4!$F27&gt;0),MAX(0,MIN((Sheet4!$E27-Sheet4!$I27-Sheet4!$J27),IF(Sheet4!#REF!="SL",((Sheet4!$E27-Sheet4!$I27)/Sheet4!$F27*Sheet4!$K27),IF(Sheet4!#REF!="150% DDB",MAX((Sheet4!$E27-Sheet4!$I27-Sheet4!$J27)/Sheet4!$F27*1.5*Sheet4!$K27,(Sheet4!$E27-Sheet4!$I27)/Sheet4!$F27*Sheet4!$K27),IF(Sheet4!#REF!="200% DDB",MAX((Sheet4!$E27-Sheet4!$I27-Sheet4!$J27)/Sheet4!$F27*2*Sheet4!$K27,(Sheet4!$E27-Sheet4!$I27)/Sheet4!$F27*Sheet4!$K27)))))),"")</f>
        <v>#REF!</v>
      </c>
    </row>
    <row r="28" spans="2:12">
      <c r="B28" s="15" t="s">
        <v>21</v>
      </c>
      <c r="C28" s="16"/>
      <c r="D28" s="19"/>
      <c r="F28" s="18"/>
      <c r="G28" s="19">
        <v>41730</v>
      </c>
      <c r="H28" s="18" t="str">
        <f t="shared" si="2"/>
        <v>Expires</v>
      </c>
      <c r="I28" s="2">
        <f t="shared" si="0"/>
        <v>0</v>
      </c>
      <c r="J28" s="20"/>
      <c r="K28" s="21"/>
      <c r="L28" s="20" t="e">
        <f>IF(AND(Sheet4!$E28&gt;0,Sheet4!#REF!&gt;0,Sheet4!$F28&gt;0),MAX(0,MIN((Sheet4!$E28-Sheet4!$I28-Sheet4!$J28),IF(Sheet4!#REF!="SL",((Sheet4!$E28-Sheet4!$I28)/Sheet4!$F28*Sheet4!$K28),IF(Sheet4!#REF!="150% DDB",MAX((Sheet4!$E28-Sheet4!$I28-Sheet4!$J28)/Sheet4!$F28*1.5*Sheet4!$K28,(Sheet4!$E28-Sheet4!$I28)/Sheet4!$F28*Sheet4!$K28),IF(Sheet4!#REF!="200% DDB",MAX((Sheet4!$E28-Sheet4!$I28-Sheet4!$J28)/Sheet4!$F28*2*Sheet4!$K28,(Sheet4!$E28-Sheet4!$I28)/Sheet4!$F28*Sheet4!$K28)))))),"")</f>
        <v>#REF!</v>
      </c>
    </row>
    <row r="29" spans="2:12">
      <c r="B29" s="26"/>
      <c r="C29" s="16"/>
      <c r="D29" s="19">
        <v>40229</v>
      </c>
      <c r="E29" s="2">
        <f>+'[1]FA Dep'!B68</f>
        <v>53737</v>
      </c>
      <c r="F29" s="18">
        <f>+'[1]FA Dep'!E67</f>
        <v>10</v>
      </c>
      <c r="G29" s="19">
        <v>41730</v>
      </c>
      <c r="H29" s="18">
        <f t="shared" si="2"/>
        <v>5.8876712328767127</v>
      </c>
      <c r="I29" s="2">
        <f t="shared" si="0"/>
        <v>39.879208897737008</v>
      </c>
      <c r="J29" s="20"/>
      <c r="K29" s="21"/>
      <c r="L29" s="20" t="e">
        <f>IF(AND(Sheet4!$E29&gt;0,Sheet4!#REF!&gt;0,Sheet4!$F29&gt;0),MAX(0,MIN((Sheet4!$E29-Sheet4!$I29-Sheet4!$J29),IF(Sheet4!#REF!="SL",((Sheet4!$E29-Sheet4!$I29)/Sheet4!$F29*Sheet4!$K29),IF(Sheet4!#REF!="150% DDB",MAX((Sheet4!$E29-Sheet4!$I29-Sheet4!$J29)/Sheet4!$F29*1.5*Sheet4!$K29,(Sheet4!$E29-Sheet4!$I29)/Sheet4!$F29*Sheet4!$K29),IF(Sheet4!#REF!="200% DDB",MAX((Sheet4!$E29-Sheet4!$I29-Sheet4!$J29)/Sheet4!$F29*2*Sheet4!$K29,(Sheet4!$E29-Sheet4!$I29)/Sheet4!$F29*Sheet4!$K29)))))),"")</f>
        <v>#REF!</v>
      </c>
    </row>
    <row r="30" spans="2:12">
      <c r="B30" s="26"/>
      <c r="C30" s="16"/>
      <c r="D30" s="19">
        <v>40261</v>
      </c>
      <c r="E30" s="2">
        <f>+'[1]FA Dep'!B69</f>
        <v>50815</v>
      </c>
      <c r="F30" s="18">
        <f>+'[1]FA Dep'!E68</f>
        <v>10</v>
      </c>
      <c r="G30" s="19">
        <v>41730</v>
      </c>
      <c r="H30" s="18">
        <f t="shared" si="2"/>
        <v>5.9753424657534246</v>
      </c>
      <c r="I30" s="2">
        <f t="shared" ref="I30:I44" si="3">(IF(H30="Expires",0,(1-((5/100)^(1/H30)))*100))</f>
        <v>39.428702929762203</v>
      </c>
      <c r="J30" s="20"/>
      <c r="K30" s="21"/>
      <c r="L30" s="20" t="e">
        <f>IF(AND(Sheet4!$E30&gt;0,Sheet4!#REF!&gt;0,Sheet4!$F30&gt;0),MAX(0,MIN((Sheet4!$E30-Sheet4!$I30-Sheet4!$J30),IF(Sheet4!#REF!="SL",((Sheet4!$E30-Sheet4!$I30)/Sheet4!$F30*Sheet4!$K30),IF(Sheet4!#REF!="150% DDB",MAX((Sheet4!$E30-Sheet4!$I30-Sheet4!$J30)/Sheet4!$F30*1.5*Sheet4!$K30,(Sheet4!$E30-Sheet4!$I30)/Sheet4!$F30*Sheet4!$K30),IF(Sheet4!#REF!="200% DDB",MAX((Sheet4!$E30-Sheet4!$I30-Sheet4!$J30)/Sheet4!$F30*2*Sheet4!$K30,(Sheet4!$E30-Sheet4!$I30)/Sheet4!$F30*Sheet4!$K30)))))),"")</f>
        <v>#REF!</v>
      </c>
    </row>
    <row r="31" spans="2:12">
      <c r="B31" s="26"/>
      <c r="C31" s="16"/>
      <c r="D31" s="19">
        <v>41804</v>
      </c>
      <c r="E31" s="2">
        <f>+'[1]FA Dep'!B70</f>
        <v>0</v>
      </c>
      <c r="F31" s="18">
        <f>+'[1]FA Dep'!E69</f>
        <v>10</v>
      </c>
      <c r="G31" s="19">
        <v>41730</v>
      </c>
      <c r="H31" s="18">
        <f t="shared" si="2"/>
        <v>10.202739726027398</v>
      </c>
      <c r="I31" s="2">
        <f t="shared" si="3"/>
        <v>25.444052992916177</v>
      </c>
      <c r="J31" s="20"/>
      <c r="K31" s="21"/>
      <c r="L31" s="20" t="e">
        <f>IF(AND(Sheet4!$E31&gt;0,Sheet4!#REF!&gt;0,Sheet4!$F31&gt;0),MAX(0,MIN((Sheet4!$E31-Sheet4!$I31-Sheet4!$J31),IF(Sheet4!#REF!="SL",((Sheet4!$E31-Sheet4!$I31)/Sheet4!$F31*Sheet4!$K31),IF(Sheet4!#REF!="150% DDB",MAX((Sheet4!$E31-Sheet4!$I31-Sheet4!$J31)/Sheet4!$F31*1.5*Sheet4!$K31,(Sheet4!$E31-Sheet4!$I31)/Sheet4!$F31*Sheet4!$K31),IF(Sheet4!#REF!="200% DDB",MAX((Sheet4!$E31-Sheet4!$I31-Sheet4!$J31)/Sheet4!$F31*2*Sheet4!$K31,(Sheet4!$E31-Sheet4!$I31)/Sheet4!$F31*Sheet4!$K31)))))),"")</f>
        <v>#REF!</v>
      </c>
    </row>
    <row r="32" spans="2:12">
      <c r="B32" s="26"/>
      <c r="C32" s="16"/>
      <c r="D32" s="19">
        <v>41386</v>
      </c>
      <c r="E32" s="2">
        <f>+'[1]FA Dep'!B71</f>
        <v>44500</v>
      </c>
      <c r="F32" s="18">
        <f>+'[1]FA Dep'!E70</f>
        <v>10</v>
      </c>
      <c r="G32" s="19">
        <v>41730</v>
      </c>
      <c r="H32" s="18">
        <f t="shared" si="2"/>
        <v>9.0575342465753419</v>
      </c>
      <c r="I32" s="2">
        <f t="shared" si="3"/>
        <v>28.161151531961714</v>
      </c>
      <c r="J32" s="20"/>
      <c r="K32" s="21"/>
      <c r="L32" s="20" t="e">
        <f>IF(AND(Sheet4!$E32&gt;0,Sheet4!#REF!&gt;0,Sheet4!$F32&gt;0),MAX(0,MIN((Sheet4!$E32-Sheet4!$I32-Sheet4!$J32),IF(Sheet4!#REF!="SL",((Sheet4!$E32-Sheet4!$I32)/Sheet4!$F32*Sheet4!$K32),IF(Sheet4!#REF!="150% DDB",MAX((Sheet4!$E32-Sheet4!$I32-Sheet4!$J32)/Sheet4!$F32*1.5*Sheet4!$K32,(Sheet4!$E32-Sheet4!$I32)/Sheet4!$F32*Sheet4!$K32),IF(Sheet4!#REF!="200% DDB",MAX((Sheet4!$E32-Sheet4!$I32-Sheet4!$J32)/Sheet4!$F32*2*Sheet4!$K32,(Sheet4!$E32-Sheet4!$I32)/Sheet4!$F32*Sheet4!$K32)))))),"")</f>
        <v>#REF!</v>
      </c>
    </row>
    <row r="33" spans="2:12">
      <c r="B33" s="26"/>
      <c r="C33" s="16"/>
      <c r="D33" s="19">
        <v>41610</v>
      </c>
      <c r="E33" s="2">
        <f>+'[1]FA Dep'!B72</f>
        <v>58500</v>
      </c>
      <c r="F33" s="18">
        <f>+'[1]FA Dep'!E71</f>
        <v>10</v>
      </c>
      <c r="G33" s="19">
        <v>41730</v>
      </c>
      <c r="H33" s="18">
        <f t="shared" si="2"/>
        <v>9.6712328767123292</v>
      </c>
      <c r="I33" s="2">
        <f t="shared" si="3"/>
        <v>26.637480902499345</v>
      </c>
      <c r="J33" s="20"/>
      <c r="K33" s="21"/>
      <c r="L33" s="20" t="e">
        <f>IF(AND(Sheet4!$E33&gt;0,Sheet4!#REF!&gt;0,Sheet4!$F33&gt;0),MAX(0,MIN((Sheet4!$E33-Sheet4!$I33-Sheet4!$J33),IF(Sheet4!#REF!="SL",((Sheet4!$E33-Sheet4!$I33)/Sheet4!$F33*Sheet4!$K33),IF(Sheet4!#REF!="150% DDB",MAX((Sheet4!$E33-Sheet4!$I33-Sheet4!$J33)/Sheet4!$F33*1.5*Sheet4!$K33,(Sheet4!$E33-Sheet4!$I33)/Sheet4!$F33*Sheet4!$K33),IF(Sheet4!#REF!="200% DDB",MAX((Sheet4!$E33-Sheet4!$I33-Sheet4!$J33)/Sheet4!$F33*2*Sheet4!$K33,(Sheet4!$E33-Sheet4!$I33)/Sheet4!$F33*Sheet4!$K33)))))),"")</f>
        <v>#REF!</v>
      </c>
    </row>
    <row r="34" spans="2:12" ht="13.5" thickBot="1">
      <c r="B34" s="15" t="s">
        <v>14</v>
      </c>
      <c r="C34" s="16"/>
      <c r="D34" s="19"/>
      <c r="E34" s="25">
        <f>SUBTOTAL(109,E29:E33)</f>
        <v>207552</v>
      </c>
      <c r="F34" s="18"/>
      <c r="G34" s="18"/>
      <c r="H34" s="18">
        <f t="shared" si="2"/>
        <v>0</v>
      </c>
      <c r="I34" s="2"/>
      <c r="J34" s="20"/>
      <c r="K34" s="21"/>
      <c r="L34" s="20" t="e">
        <f>IF(AND(Sheet4!$E34&gt;0,Sheet4!#REF!&gt;0,Sheet4!$F34&gt;0),MAX(0,MIN((Sheet4!$E34-Sheet4!$I34-Sheet4!$J34),IF(Sheet4!#REF!="SL",((Sheet4!$E34-Sheet4!$I34)/Sheet4!$F34*Sheet4!$K34),IF(Sheet4!#REF!="150% DDB",MAX((Sheet4!$E34-Sheet4!$I34-Sheet4!$J34)/Sheet4!$F34*1.5*Sheet4!$K34,(Sheet4!$E34-Sheet4!$I34)/Sheet4!$F34*Sheet4!$K34),IF(Sheet4!#REF!="200% DDB",MAX((Sheet4!$E34-Sheet4!$I34-Sheet4!$J34)/Sheet4!$F34*2*Sheet4!$K34,(Sheet4!$E34-Sheet4!$I34)/Sheet4!$F34*Sheet4!$K34)))))),"")</f>
        <v>#REF!</v>
      </c>
    </row>
    <row r="35" spans="2:12" ht="13.5" thickTop="1">
      <c r="B35" s="28">
        <v>0</v>
      </c>
      <c r="C35" s="16"/>
      <c r="D35" s="19"/>
      <c r="F35" s="18"/>
      <c r="G35" s="18"/>
      <c r="H35" s="18">
        <f t="shared" si="2"/>
        <v>0</v>
      </c>
      <c r="I35" s="2"/>
      <c r="J35" s="20"/>
      <c r="K35" s="21"/>
      <c r="L35" s="20" t="e">
        <f>IF(AND(Sheet4!$E35&gt;0,Sheet4!#REF!&gt;0,Sheet4!$F35&gt;0),MAX(0,MIN((Sheet4!$E35-Sheet4!$I35-Sheet4!$J35),IF(Sheet4!#REF!="SL",((Sheet4!$E35-Sheet4!$I35)/Sheet4!$F35*Sheet4!$K35),IF(Sheet4!#REF!="150% DDB",MAX((Sheet4!$E35-Sheet4!$I35-Sheet4!$J35)/Sheet4!$F35*1.5*Sheet4!$K35,(Sheet4!$E35-Sheet4!$I35)/Sheet4!$F35*Sheet4!$K35),IF(Sheet4!#REF!="200% DDB",MAX((Sheet4!$E35-Sheet4!$I35-Sheet4!$J35)/Sheet4!$F35*2*Sheet4!$K35,(Sheet4!$E35-Sheet4!$I35)/Sheet4!$F35*Sheet4!$K35)))))),"")</f>
        <v>#REF!</v>
      </c>
    </row>
    <row r="36" spans="2:12">
      <c r="B36" s="15" t="s">
        <v>22</v>
      </c>
      <c r="C36" s="16"/>
      <c r="D36" s="19"/>
      <c r="F36" s="18"/>
      <c r="G36" s="18"/>
      <c r="H36" s="18">
        <f t="shared" si="2"/>
        <v>0</v>
      </c>
      <c r="I36" s="2"/>
      <c r="J36" s="20"/>
      <c r="K36" s="21"/>
      <c r="L36" s="20" t="e">
        <f>IF(AND(Sheet4!$E36&gt;0,Sheet4!#REF!&gt;0,Sheet4!$F36&gt;0),MAX(0,MIN((Sheet4!$E36-Sheet4!$I36-Sheet4!$J36),IF(Sheet4!#REF!="SL",((Sheet4!$E36-Sheet4!$I36)/Sheet4!$F36*Sheet4!$K36),IF(Sheet4!#REF!="150% DDB",MAX((Sheet4!$E36-Sheet4!$I36-Sheet4!$J36)/Sheet4!$F36*1.5*Sheet4!$K36,(Sheet4!$E36-Sheet4!$I36)/Sheet4!$F36*Sheet4!$K36),IF(Sheet4!#REF!="200% DDB",MAX((Sheet4!$E36-Sheet4!$I36-Sheet4!$J36)/Sheet4!$F36*2*Sheet4!$K36,(Sheet4!$E36-Sheet4!$I36)/Sheet4!$F36*Sheet4!$K36)))))),"")</f>
        <v>#REF!</v>
      </c>
    </row>
    <row r="37" spans="2:12">
      <c r="B37" s="23"/>
      <c r="C37" s="16"/>
      <c r="D37" s="19">
        <v>40553</v>
      </c>
      <c r="E37" s="2">
        <f>+'[1]FA Dep'!B93</f>
        <v>2500</v>
      </c>
      <c r="F37" s="18">
        <f>+'[1]FA Dep'!E92</f>
        <v>5</v>
      </c>
      <c r="G37" s="19">
        <v>41730</v>
      </c>
      <c r="H37" s="18">
        <f t="shared" si="2"/>
        <v>1.7753424657534245</v>
      </c>
      <c r="I37" s="2">
        <f t="shared" si="3"/>
        <v>81.500212226829632</v>
      </c>
      <c r="J37" s="20"/>
      <c r="K37" s="21"/>
      <c r="L37" s="20" t="e">
        <f>IF(AND(Sheet4!$E37&gt;0,Sheet4!#REF!&gt;0,Sheet4!$F37&gt;0),MAX(0,MIN((Sheet4!$E37-Sheet4!$I37-Sheet4!$J37),IF(Sheet4!#REF!="SL",((Sheet4!$E37-Sheet4!$I37)/Sheet4!$F37*Sheet4!$K37),IF(Sheet4!#REF!="150% DDB",MAX((Sheet4!$E37-Sheet4!$I37-Sheet4!$J37)/Sheet4!$F37*1.5*Sheet4!$K37,(Sheet4!$E37-Sheet4!$I37)/Sheet4!$F37*Sheet4!$K37),IF(Sheet4!#REF!="200% DDB",MAX((Sheet4!$E37-Sheet4!$I37-Sheet4!$J37)/Sheet4!$F37*2*Sheet4!$K37,(Sheet4!$E37-Sheet4!$I37)/Sheet4!$F37*Sheet4!$K37)))))),"")</f>
        <v>#REF!</v>
      </c>
    </row>
    <row r="38" spans="2:12">
      <c r="B38" s="23"/>
      <c r="C38" s="16"/>
      <c r="D38" s="19">
        <v>39904</v>
      </c>
      <c r="E38" s="2">
        <f>+'[1]FA Dep'!B94</f>
        <v>45493</v>
      </c>
      <c r="F38" s="18">
        <f>+'[1]FA Dep'!E93</f>
        <v>5</v>
      </c>
      <c r="G38" s="19">
        <v>41730</v>
      </c>
      <c r="H38" s="18" t="str">
        <f t="shared" si="2"/>
        <v>Expires</v>
      </c>
      <c r="I38" s="2">
        <f t="shared" si="3"/>
        <v>0</v>
      </c>
      <c r="J38" s="20"/>
      <c r="K38" s="21"/>
      <c r="L38" s="20" t="e">
        <f>IF(AND(Sheet4!$E38&gt;0,Sheet4!#REF!&gt;0,Sheet4!$F38&gt;0),MAX(0,MIN((Sheet4!$E38-Sheet4!$I38-Sheet4!$J38),IF(Sheet4!#REF!="SL",((Sheet4!$E38-Sheet4!$I38)/Sheet4!$F38*Sheet4!$K38),IF(Sheet4!#REF!="150% DDB",MAX((Sheet4!$E38-Sheet4!$I38-Sheet4!$J38)/Sheet4!$F38*1.5*Sheet4!$K38,(Sheet4!$E38-Sheet4!$I38)/Sheet4!$F38*Sheet4!$K38),IF(Sheet4!#REF!="200% DDB",MAX((Sheet4!$E38-Sheet4!$I38-Sheet4!$J38)/Sheet4!$F38*2*Sheet4!$K38,(Sheet4!$E38-Sheet4!$I38)/Sheet4!$F38*Sheet4!$K38)))))),"")</f>
        <v>#REF!</v>
      </c>
    </row>
    <row r="39" spans="2:12" s="35" customFormat="1" ht="15.75" thickBot="1">
      <c r="B39" s="29" t="s">
        <v>14</v>
      </c>
      <c r="C39" s="30"/>
      <c r="D39" s="19"/>
      <c r="E39" s="31">
        <f>SUBTOTAL(109,E37:E38)</f>
        <v>47993</v>
      </c>
      <c r="F39" s="32"/>
      <c r="G39" s="32"/>
      <c r="H39" s="32">
        <f t="shared" ref="H39:H45" si="4">+IF((G39-D39)/365&gt;F39,"Expires",(F39-(G39-D39)/365))</f>
        <v>0</v>
      </c>
      <c r="I39" s="2"/>
      <c r="J39" s="33"/>
      <c r="K39" s="34"/>
      <c r="L39" s="33" t="e">
        <f>IF(AND(Sheet4!$E39&gt;0,Sheet4!#REF!&gt;0,Sheet4!$F39&gt;0),MAX(0,MIN((Sheet4!$E39-Sheet4!$I39-Sheet4!$J39),IF(Sheet4!#REF!="SL",((Sheet4!$E39-Sheet4!$I39)/Sheet4!$F39*Sheet4!$K39),IF(Sheet4!#REF!="150% DDB",MAX((Sheet4!$E39-Sheet4!$I39-Sheet4!$J39)/Sheet4!$F39*1.5*Sheet4!$K39,(Sheet4!$E39-Sheet4!$I39)/Sheet4!$F39*Sheet4!$K39),IF(Sheet4!#REF!="200% DDB",MAX((Sheet4!$E39-Sheet4!$I39-Sheet4!$J39)/Sheet4!$F39*2*Sheet4!$K39,(Sheet4!$E39-Sheet4!$I39)/Sheet4!$F39*Sheet4!$K39)))))),"")</f>
        <v>#REF!</v>
      </c>
    </row>
    <row r="40" spans="2:12" ht="13.5" thickTop="1">
      <c r="B40" s="28"/>
      <c r="C40" s="16"/>
      <c r="D40" s="19"/>
      <c r="F40" s="18"/>
      <c r="G40" s="18"/>
      <c r="H40" s="18">
        <f t="shared" si="4"/>
        <v>0</v>
      </c>
      <c r="I40" s="2"/>
      <c r="J40" s="20"/>
      <c r="K40" s="21"/>
      <c r="L40" s="20" t="e">
        <f>IF(AND(Sheet4!$E40&gt;0,Sheet4!#REF!&gt;0,Sheet4!$F40&gt;0),MAX(0,MIN((Sheet4!$E40-Sheet4!$I40-Sheet4!$J40),IF(Sheet4!#REF!="SL",((Sheet4!$E40-Sheet4!$I40)/Sheet4!$F40*Sheet4!$K40),IF(Sheet4!#REF!="150% DDB",MAX((Sheet4!$E40-Sheet4!$I40-Sheet4!$J40)/Sheet4!$F40*1.5*Sheet4!$K40,(Sheet4!$E40-Sheet4!$I40)/Sheet4!$F40*Sheet4!$K40),IF(Sheet4!#REF!="200% DDB",MAX((Sheet4!$E40-Sheet4!$I40-Sheet4!$J40)/Sheet4!$F40*2*Sheet4!$K40,(Sheet4!$E40-Sheet4!$I40)/Sheet4!$F40*Sheet4!$K40)))))),"")</f>
        <v>#REF!</v>
      </c>
    </row>
    <row r="41" spans="2:12">
      <c r="B41" s="15" t="s">
        <v>23</v>
      </c>
      <c r="C41" s="16"/>
      <c r="D41" s="19"/>
      <c r="F41" s="18"/>
      <c r="G41" s="18"/>
      <c r="H41" s="18">
        <f t="shared" si="4"/>
        <v>0</v>
      </c>
      <c r="I41" s="2"/>
      <c r="J41" s="20"/>
      <c r="K41" s="21"/>
      <c r="L41" s="20" t="e">
        <f>IF(AND(Sheet4!$E41&gt;0,Sheet4!#REF!&gt;0,Sheet4!$F41&gt;0),MAX(0,MIN((Sheet4!$E41-Sheet4!$I41-Sheet4!$J41),IF(Sheet4!#REF!="SL",((Sheet4!$E41-Sheet4!$I41)/Sheet4!$F41*Sheet4!$K41),IF(Sheet4!#REF!="150% DDB",MAX((Sheet4!$E41-Sheet4!$I41-Sheet4!$J41)/Sheet4!$F41*1.5*Sheet4!$K41,(Sheet4!$E41-Sheet4!$I41)/Sheet4!$F41*Sheet4!$K41),IF(Sheet4!#REF!="200% DDB",MAX((Sheet4!$E41-Sheet4!$I41-Sheet4!$J41)/Sheet4!$F41*2*Sheet4!$K41,(Sheet4!$E41-Sheet4!$I41)/Sheet4!$F41*Sheet4!$K41)))))),"")</f>
        <v>#REF!</v>
      </c>
    </row>
    <row r="42" spans="2:12">
      <c r="B42" s="15" t="s">
        <v>24</v>
      </c>
      <c r="C42" s="16"/>
      <c r="D42" s="19"/>
      <c r="F42" s="18">
        <f>+'[1]FA Dep'!E126</f>
        <v>0</v>
      </c>
      <c r="G42" s="18"/>
      <c r="H42" s="18">
        <f t="shared" si="4"/>
        <v>0</v>
      </c>
      <c r="I42" s="2"/>
      <c r="J42" s="20"/>
      <c r="K42" s="21"/>
      <c r="L42" s="20" t="e">
        <f>IF(AND(Sheet4!$E42&gt;0,Sheet4!#REF!&gt;0,Sheet4!$F42&gt;0),MAX(0,MIN((Sheet4!$E42-Sheet4!$I42-Sheet4!$J42),IF(Sheet4!#REF!="SL",((Sheet4!$E42-Sheet4!$I42)/Sheet4!$F42*Sheet4!$K42),IF(Sheet4!#REF!="150% DDB",MAX((Sheet4!$E42-Sheet4!$I42-Sheet4!$J42)/Sheet4!$F42*1.5*Sheet4!$K42,(Sheet4!$E42-Sheet4!$I42)/Sheet4!$F42*Sheet4!$K42),IF(Sheet4!#REF!="200% DDB",MAX((Sheet4!$E42-Sheet4!$I42-Sheet4!$J42)/Sheet4!$F42*2*Sheet4!$K42,(Sheet4!$E42-Sheet4!$I42)/Sheet4!$F42*Sheet4!$K42)))))),"")</f>
        <v>#REF!</v>
      </c>
    </row>
    <row r="43" spans="2:12">
      <c r="B43" s="36"/>
      <c r="C43" s="16"/>
      <c r="D43" s="19">
        <v>40291</v>
      </c>
      <c r="E43" s="2">
        <f>+'[1]FA Dep'!B128</f>
        <v>161262</v>
      </c>
      <c r="F43" s="18">
        <f>+'[1]FA Dep'!E127</f>
        <v>0</v>
      </c>
      <c r="G43" s="19">
        <v>41730</v>
      </c>
      <c r="H43" s="18" t="str">
        <f t="shared" si="4"/>
        <v>Expires</v>
      </c>
      <c r="I43" s="2">
        <f t="shared" si="3"/>
        <v>0</v>
      </c>
      <c r="J43" s="20"/>
      <c r="K43" s="21"/>
      <c r="L43" s="20" t="e">
        <f>IF(AND(Sheet4!$E43&gt;0,Sheet4!#REF!&gt;0,Sheet4!$F43&gt;0),MAX(0,MIN((Sheet4!$E43-Sheet4!$I43-Sheet4!$J43),IF(Sheet4!#REF!="SL",((Sheet4!$E43-Sheet4!$I43)/Sheet4!$F43*Sheet4!$K43),IF(Sheet4!#REF!="150% DDB",MAX((Sheet4!$E43-Sheet4!$I43-Sheet4!$J43)/Sheet4!$F43*1.5*Sheet4!$K43,(Sheet4!$E43-Sheet4!$I43)/Sheet4!$F43*Sheet4!$K43),IF(Sheet4!#REF!="200% DDB",MAX((Sheet4!$E43-Sheet4!$I43-Sheet4!$J43)/Sheet4!$F43*2*Sheet4!$K43,(Sheet4!$E43-Sheet4!$I43)/Sheet4!$F43*Sheet4!$K43)))))),"")</f>
        <v>#REF!</v>
      </c>
    </row>
    <row r="44" spans="2:12">
      <c r="B44" s="15" t="s">
        <v>25</v>
      </c>
      <c r="C44" s="16"/>
      <c r="D44" s="19">
        <v>0</v>
      </c>
      <c r="F44" s="18">
        <f>+'[1]FA Dep'!E128</f>
        <v>6</v>
      </c>
      <c r="G44" s="19">
        <v>41730</v>
      </c>
      <c r="H44" s="18" t="str">
        <f t="shared" si="4"/>
        <v>Expires</v>
      </c>
      <c r="I44" s="2">
        <f t="shared" si="3"/>
        <v>0</v>
      </c>
      <c r="J44" s="20"/>
      <c r="K44" s="21"/>
      <c r="L44" s="20" t="e">
        <f>IF(AND(Sheet4!$E44&gt;0,Sheet4!#REF!&gt;0,Sheet4!$F44&gt;0),MAX(0,MIN((Sheet4!$E44-Sheet4!$I44-Sheet4!$J44),IF(Sheet4!#REF!="SL",((Sheet4!$E44-Sheet4!$I44)/Sheet4!$F44*Sheet4!$K44),IF(Sheet4!#REF!="150% DDB",MAX((Sheet4!$E44-Sheet4!$I44-Sheet4!$J44)/Sheet4!$F44*1.5*Sheet4!$K44,(Sheet4!$E44-Sheet4!$I44)/Sheet4!$F44*Sheet4!$K44),IF(Sheet4!#REF!="200% DDB",MAX((Sheet4!$E44-Sheet4!$I44-Sheet4!$J44)/Sheet4!$F44*2*Sheet4!$K44,(Sheet4!$E44-Sheet4!$I44)/Sheet4!$F44*Sheet4!$K44)))))),"")</f>
        <v>#REF!</v>
      </c>
    </row>
    <row r="45" spans="2:12">
      <c r="B45" s="36" t="s">
        <v>26</v>
      </c>
      <c r="C45" s="16"/>
      <c r="D45" s="19">
        <v>40756</v>
      </c>
      <c r="E45" s="2">
        <f>+'[1]FA Dep'!B145</f>
        <v>11083</v>
      </c>
      <c r="F45" s="18">
        <f>+'[1]FA Dep'!E144</f>
        <v>3</v>
      </c>
      <c r="G45" s="19">
        <v>41730</v>
      </c>
      <c r="H45" s="18">
        <f t="shared" si="4"/>
        <v>0.33150684931506857</v>
      </c>
      <c r="I45" s="2">
        <f t="shared" ref="I45:I50" si="5">(IF(H45="Expires",0,(1-((5/100)^(1/H45)))*100))</f>
        <v>99.988103878669406</v>
      </c>
      <c r="J45" s="20"/>
      <c r="K45" s="21"/>
      <c r="L45" s="20" t="e">
        <f>IF(AND(Sheet4!$E45&gt;0,Sheet4!#REF!&gt;0,Sheet4!$F45&gt;0),MAX(0,MIN((Sheet4!$E45-Sheet4!$I45-Sheet4!$J45),IF(Sheet4!#REF!="SL",((Sheet4!$E45-Sheet4!$I45)/Sheet4!$F45*Sheet4!$K45),IF(Sheet4!#REF!="150% DDB",MAX((Sheet4!$E45-Sheet4!$I45-Sheet4!$J45)/Sheet4!$F45*1.5*Sheet4!$K45,(Sheet4!$E45-Sheet4!$I45)/Sheet4!$F45*Sheet4!$K45),IF(Sheet4!#REF!="200% DDB",MAX((Sheet4!$E45-Sheet4!$I45-Sheet4!$J45)/Sheet4!$F45*2*Sheet4!$K45,(Sheet4!$E45-Sheet4!$I45)/Sheet4!$F45*Sheet4!$K45)))))),"")</f>
        <v>#REF!</v>
      </c>
    </row>
    <row r="46" spans="2:12" ht="13.5" thickBot="1">
      <c r="B46" s="15" t="s">
        <v>14</v>
      </c>
      <c r="C46" s="16"/>
      <c r="D46" s="19"/>
      <c r="E46" s="25">
        <f>SUBTOTAL(109,E43:E45)</f>
        <v>172345</v>
      </c>
      <c r="F46" s="18">
        <f>+'[1]FA Dep'!E182</f>
        <v>3</v>
      </c>
      <c r="G46" s="19">
        <v>41730</v>
      </c>
      <c r="H46" s="18" t="str">
        <f t="shared" ref="H46:H50" si="6">+IF((G46-D46)/365&gt;F46,"Expires",(F46-(G46-D46)/365))</f>
        <v>Expires</v>
      </c>
      <c r="I46" s="2">
        <f t="shared" si="5"/>
        <v>0</v>
      </c>
      <c r="J46" s="20"/>
      <c r="K46" s="21"/>
      <c r="L46" s="20" t="e">
        <f>IF(AND(Sheet4!$E46&gt;0,Sheet4!#REF!&gt;0,Sheet4!$F46&gt;0),MAX(0,MIN((Sheet4!$E46-Sheet4!$I46-Sheet4!$J46),IF(Sheet4!#REF!="SL",((Sheet4!$E46-Sheet4!$I46)/Sheet4!$F46*Sheet4!$K46),IF(Sheet4!#REF!="150% DDB",MAX((Sheet4!$E46-Sheet4!$I46-Sheet4!$J46)/Sheet4!$F46*1.5*Sheet4!$K46,(Sheet4!$E46-Sheet4!$I46)/Sheet4!$F46*Sheet4!$K46),IF(Sheet4!#REF!="200% DDB",MAX((Sheet4!$E46-Sheet4!$I46-Sheet4!$J46)/Sheet4!$F46*2*Sheet4!$K46,(Sheet4!$E46-Sheet4!$I46)/Sheet4!$F46*Sheet4!$K46)))))),"")</f>
        <v>#REF!</v>
      </c>
    </row>
    <row r="47" spans="2:12" ht="13.5" thickTop="1">
      <c r="B47" s="28">
        <v>0</v>
      </c>
      <c r="C47" s="16"/>
      <c r="D47" s="19"/>
      <c r="F47" s="18">
        <f>+'[1]FA Dep'!E183</f>
        <v>0</v>
      </c>
      <c r="G47" s="18"/>
      <c r="H47" s="18">
        <f t="shared" si="6"/>
        <v>0</v>
      </c>
      <c r="I47" s="2"/>
      <c r="J47" s="20"/>
      <c r="K47" s="21"/>
      <c r="L47" s="20" t="e">
        <f>IF(AND(Sheet4!$E47&gt;0,Sheet4!#REF!&gt;0,Sheet4!$F47&gt;0),MAX(0,MIN((Sheet4!$E47-Sheet4!$I47-Sheet4!$J47),IF(Sheet4!#REF!="SL",((Sheet4!$E47-Sheet4!$I47)/Sheet4!$F47*Sheet4!$K47),IF(Sheet4!#REF!="150% DDB",MAX((Sheet4!$E47-Sheet4!$I47-Sheet4!$J47)/Sheet4!$F47*1.5*Sheet4!$K47,(Sheet4!$E47-Sheet4!$I47)/Sheet4!$F47*Sheet4!$K47),IF(Sheet4!#REF!="200% DDB",MAX((Sheet4!$E47-Sheet4!$I47-Sheet4!$J47)/Sheet4!$F47*2*Sheet4!$K47,(Sheet4!$E47-Sheet4!$I47)/Sheet4!$F47*Sheet4!$K47)))))),"")</f>
        <v>#REF!</v>
      </c>
    </row>
    <row r="48" spans="2:12">
      <c r="B48" s="15" t="s">
        <v>27</v>
      </c>
      <c r="C48" s="16"/>
      <c r="D48" s="19"/>
      <c r="F48" s="18">
        <f>+'[1]FA Dep'!E184</f>
        <v>0</v>
      </c>
      <c r="G48" s="18"/>
      <c r="H48" s="18">
        <f t="shared" si="6"/>
        <v>0</v>
      </c>
      <c r="I48" s="2"/>
      <c r="J48" s="20"/>
      <c r="K48" s="21"/>
      <c r="L48" s="20" t="e">
        <f>IF(AND(Sheet4!$E48&gt;0,Sheet4!#REF!&gt;0,Sheet4!$F48&gt;0),MAX(0,MIN((Sheet4!$E48-Sheet4!$I48-Sheet4!$J48),IF(Sheet4!#REF!="SL",((Sheet4!$E48-Sheet4!$I48)/Sheet4!$F48*Sheet4!$K48),IF(Sheet4!#REF!="150% DDB",MAX((Sheet4!$E48-Sheet4!$I48-Sheet4!$J48)/Sheet4!$F48*1.5*Sheet4!$K48,(Sheet4!$E48-Sheet4!$I48)/Sheet4!$F48*Sheet4!$K48),IF(Sheet4!#REF!="200% DDB",MAX((Sheet4!$E48-Sheet4!$I48-Sheet4!$J48)/Sheet4!$F48*2*Sheet4!$K48,(Sheet4!$E48-Sheet4!$I48)/Sheet4!$F48*Sheet4!$K48)))))),"")</f>
        <v>#REF!</v>
      </c>
    </row>
    <row r="49" spans="2:12">
      <c r="B49" s="36" t="s">
        <v>28</v>
      </c>
      <c r="C49" s="16"/>
      <c r="D49" s="19">
        <v>0</v>
      </c>
      <c r="E49" s="2">
        <f>+'[1]FA Dep'!B186</f>
        <v>9305</v>
      </c>
      <c r="F49" s="18">
        <f>+'[1]FA Dep'!E185</f>
        <v>0</v>
      </c>
      <c r="G49" s="19">
        <v>41730</v>
      </c>
      <c r="H49" s="18" t="str">
        <f t="shared" si="6"/>
        <v>Expires</v>
      </c>
      <c r="I49" s="2">
        <f t="shared" si="5"/>
        <v>0</v>
      </c>
      <c r="J49" s="20"/>
      <c r="K49" s="21"/>
      <c r="L49" s="20" t="e">
        <f>IF(AND(Sheet4!$E49&gt;0,Sheet4!#REF!&gt;0,Sheet4!$F49&gt;0),MAX(0,MIN((Sheet4!$E49-Sheet4!$I49-Sheet4!$J49),IF(Sheet4!#REF!="SL",((Sheet4!$E49-Sheet4!$I49)/Sheet4!$F49*Sheet4!$K49),IF(Sheet4!#REF!="150% DDB",MAX((Sheet4!$E49-Sheet4!$I49-Sheet4!$J49)/Sheet4!$F49*1.5*Sheet4!$K49,(Sheet4!$E49-Sheet4!$I49)/Sheet4!$F49*Sheet4!$K49),IF(Sheet4!#REF!="200% DDB",MAX((Sheet4!$E49-Sheet4!$I49-Sheet4!$J49)/Sheet4!$F49*2*Sheet4!$K49,(Sheet4!$E49-Sheet4!$I49)/Sheet4!$F49*Sheet4!$K49)))))),"")</f>
        <v>#REF!</v>
      </c>
    </row>
    <row r="50" spans="2:12" s="41" customFormat="1" ht="18.75" customHeight="1" thickBot="1">
      <c r="B50" s="15" t="s">
        <v>14</v>
      </c>
      <c r="C50" s="37"/>
      <c r="D50" s="27">
        <v>0</v>
      </c>
      <c r="E50" s="25">
        <f>+E49</f>
        <v>9305</v>
      </c>
      <c r="F50" s="38">
        <f>+'[1]FA Dep'!E186</f>
        <v>10</v>
      </c>
      <c r="G50" s="38"/>
      <c r="H50" s="38">
        <f t="shared" si="6"/>
        <v>10</v>
      </c>
      <c r="I50" s="2">
        <f t="shared" si="5"/>
        <v>25.886555089305229</v>
      </c>
      <c r="J50" s="39"/>
      <c r="K50" s="40"/>
      <c r="L50" s="39" t="e">
        <f>IF(AND(Sheet4!$E50&gt;0,Sheet4!#REF!&gt;0,Sheet4!$F50&gt;0),MAX(0,MIN((Sheet4!$E50-Sheet4!$I50-Sheet4!$J50),IF(Sheet4!#REF!="SL",((Sheet4!$E50-Sheet4!$I50)/Sheet4!$F50*Sheet4!$K50),IF(Sheet4!#REF!="150% DDB",MAX((Sheet4!$E50-Sheet4!$I50-Sheet4!$J50)/Sheet4!$F50*1.5*Sheet4!$K50,(Sheet4!$E50-Sheet4!$I50)/Sheet4!$F50*Sheet4!$K50),IF(Sheet4!#REF!="200% DDB",MAX((Sheet4!$E50-Sheet4!$I50-Sheet4!$J50)/Sheet4!$F50*2*Sheet4!$K50,(Sheet4!$E50-Sheet4!$I50)/Sheet4!$F50*Sheet4!$K50)))))),"")</f>
        <v>#REF!</v>
      </c>
    </row>
    <row r="51" spans="2:12" ht="13.5" thickTop="1">
      <c r="B51" s="1" t="s">
        <v>14</v>
      </c>
      <c r="E51" s="42">
        <f>+E50+E46+E39+E34+E26+E22+E17+E12</f>
        <v>2458089</v>
      </c>
      <c r="F51" s="18"/>
      <c r="G51" s="18"/>
      <c r="H51" s="18"/>
      <c r="I51" s="20">
        <f>SUBTOTAL(109,I7:I50)</f>
        <v>453.68893558504089</v>
      </c>
      <c r="J51" s="20">
        <f>SUBTOTAL(109,J7:J50)</f>
        <v>0</v>
      </c>
      <c r="L51" s="20" t="e">
        <f>SUBTOTAL(109,L7:L50)</f>
        <v>#REF!</v>
      </c>
    </row>
  </sheetData>
  <pageMargins left="0.7" right="0.7" top="0.75" bottom="0.75" header="0.3" footer="0.3"/>
  <pageSetup scale="4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AGK</dc:creator>
  <cp:lastModifiedBy>AGK</cp:lastModifiedBy>
  <dcterms:created xsi:type="dcterms:W3CDTF">2015-02-12T10:39:06Z</dcterms:created>
  <dcterms:modified xsi:type="dcterms:W3CDTF">2015-02-12T10:42:11Z</dcterms:modified>
</cp:coreProperties>
</file>