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ummary" sheetId="1" r:id="rId1"/>
    <sheet name="Co. Data" sheetId="3" r:id="rId2"/>
    <sheet name="Limites" sheetId="2" state="hidden" r:id="rId3"/>
  </sheets>
  <definedNames>
    <definedName name="_xlnm._FilterDatabase" localSheetId="1" hidden="1">'Co. Data'!$B$3:$D$16</definedName>
    <definedName name="_xlnm._FilterDatabase" localSheetId="2" hidden="1">Limites!$A$1:$G$71</definedName>
    <definedName name="_xlnm._FilterDatabase" localSheetId="0" hidden="1">Summary!$A$3:$D$24</definedName>
    <definedName name="option">Limites!#REF!</definedName>
    <definedName name="_xlnm.Print_Area" localSheetId="0">Summary!$A$1:$D$24</definedName>
  </definedNames>
  <calcPr calcId="125725" refMode="R1C1"/>
</workbook>
</file>

<file path=xl/calcChain.xml><?xml version="1.0" encoding="utf-8"?>
<calcChain xmlns="http://schemas.openxmlformats.org/spreadsheetml/2006/main">
  <c r="C12" i="3"/>
  <c r="C20" i="1"/>
  <c r="C12"/>
  <c r="C9"/>
  <c r="C21"/>
  <c r="C15"/>
  <c r="C17"/>
  <c r="C19"/>
  <c r="C18"/>
  <c r="C16"/>
  <c r="C14"/>
  <c r="C13"/>
  <c r="C11"/>
  <c r="C10"/>
  <c r="C7"/>
  <c r="C6"/>
  <c r="C24"/>
  <c r="C23"/>
  <c r="C8" l="1"/>
  <c r="C22"/>
  <c r="C5"/>
  <c r="C4"/>
</calcChain>
</file>

<file path=xl/sharedStrings.xml><?xml version="1.0" encoding="utf-8"?>
<sst xmlns="http://schemas.openxmlformats.org/spreadsheetml/2006/main" count="254" uniqueCount="83">
  <si>
    <t>Name of a Company</t>
  </si>
  <si>
    <t>Compliance To be carried</t>
  </si>
  <si>
    <t>Sr. No.</t>
  </si>
  <si>
    <t>Appoint Women Director</t>
  </si>
  <si>
    <t>Yes/No</t>
  </si>
  <si>
    <t>Small Company</t>
  </si>
  <si>
    <t>One Person Company</t>
  </si>
  <si>
    <t>Audit Committee</t>
  </si>
  <si>
    <t>Listed</t>
  </si>
  <si>
    <t>Nomination and Remuneration Committee</t>
  </si>
  <si>
    <t>Stakeholders Relationship Committee</t>
  </si>
  <si>
    <t>Vigil Mechanism</t>
  </si>
  <si>
    <t>CS Certification on AR</t>
  </si>
  <si>
    <t>Internal Audit</t>
  </si>
  <si>
    <t>Certification of Annual return by CS</t>
  </si>
  <si>
    <t>Maintain records in electronic Forms</t>
  </si>
  <si>
    <t>Voting through electronic means</t>
  </si>
  <si>
    <t>Appointment of KMP</t>
  </si>
  <si>
    <t>Secretarial Audit</t>
  </si>
  <si>
    <t>Evaluation details in Board report</t>
  </si>
  <si>
    <t>Manner of circulation of financial statements as per Rule 11 of Rules under Chapter 9</t>
  </si>
  <si>
    <t>Particulars</t>
  </si>
  <si>
    <t>Remarks</t>
  </si>
  <si>
    <t>Public Company</t>
  </si>
  <si>
    <t>Paid up share capital</t>
  </si>
  <si>
    <t>Turnover</t>
  </si>
  <si>
    <t>in aggregate, outstanding loans, debentures and deposits</t>
  </si>
  <si>
    <t>Net Profit</t>
  </si>
  <si>
    <t>Corporate Social Responsibility Committee</t>
  </si>
  <si>
    <t>No</t>
  </si>
  <si>
    <t>Unsecured Borrowings (Banks &amp; PFI)</t>
  </si>
  <si>
    <t>Risk Management Policy</t>
  </si>
  <si>
    <t>Remuneration Policy for Managerial Personnel</t>
  </si>
  <si>
    <t>Details</t>
  </si>
  <si>
    <t>Maintain records in electronic Forms - optional</t>
  </si>
  <si>
    <t>Appoint  2 Independent director</t>
  </si>
  <si>
    <t>Companys eligible to accept deposits from Public (other than members)</t>
  </si>
  <si>
    <t>As per Last Audited Balance Sheet</t>
  </si>
  <si>
    <t>Outstanding Loans</t>
  </si>
  <si>
    <t>Outstanding Debentures</t>
  </si>
  <si>
    <t>Outstanding Public Deposits</t>
  </si>
  <si>
    <t>Unsecured Borrowings (Others)</t>
  </si>
  <si>
    <t>Networth</t>
  </si>
  <si>
    <t>Paid Up Share Capital</t>
  </si>
  <si>
    <t>Compliance Status</t>
  </si>
  <si>
    <t>Name of Company: ABC</t>
  </si>
  <si>
    <t>Evaluation mechanism for Independent Directors</t>
  </si>
  <si>
    <t>Current Status</t>
  </si>
  <si>
    <t>Total Borrowing (Sum of 7 &amp; 8)</t>
  </si>
  <si>
    <t>Limites</t>
  </si>
  <si>
    <t>Netprofit</t>
  </si>
  <si>
    <t>equal to or more</t>
  </si>
  <si>
    <t>Amount (In fig)</t>
  </si>
  <si>
    <t>Amount (In words)</t>
  </si>
  <si>
    <t>exceeding</t>
  </si>
  <si>
    <t xml:space="preserve">Appoint 2 Independent director </t>
  </si>
  <si>
    <t>last date of latest audited financial statements</t>
  </si>
  <si>
    <t>Public Deposits</t>
  </si>
  <si>
    <t>in aggregate, outstanding borrowings from banks &amp; PFI</t>
  </si>
  <si>
    <t>shareholders, debenture-holders, deposit-holders and any other security holders at any time during a financial year</t>
  </si>
  <si>
    <t>During FY</t>
  </si>
  <si>
    <t>in aggregate, outstanding loans, borrowings, debentures and deposits</t>
  </si>
  <si>
    <t>Average Annual Turnover</t>
  </si>
  <si>
    <t>Exceeding</t>
  </si>
  <si>
    <t>Other than Small Company</t>
  </si>
  <si>
    <t>Cesses as One person Company</t>
  </si>
  <si>
    <t xml:space="preserve">calculated at the end of the preceding financial year </t>
  </si>
  <si>
    <t>Type of Co.</t>
  </si>
  <si>
    <t>Public</t>
  </si>
  <si>
    <t>All</t>
  </si>
  <si>
    <t>Private</t>
  </si>
  <si>
    <t>Shareholders</t>
  </si>
  <si>
    <t>No. of Stakeholders</t>
  </si>
  <si>
    <t>No. of Shareholders</t>
  </si>
  <si>
    <t>shareholders, debenture holders and other security holders</t>
  </si>
  <si>
    <t xml:space="preserve">To appoint Internal auditor </t>
  </si>
  <si>
    <t>in aggregate, outstanding loanss and borrowings from Banks &amp; PFI</t>
  </si>
  <si>
    <t>Outstanding Deposits</t>
  </si>
  <si>
    <t>during the preceding financial year</t>
  </si>
  <si>
    <t>at any point of time during the preceding financial year; or</t>
  </si>
  <si>
    <t>In case of any error or need any further clarification mail me at jages23@gmail.com</t>
  </si>
  <si>
    <t>Any time during the year</t>
  </si>
  <si>
    <t>Yes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</si>
</sst>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/>
    </xf>
    <xf numFmtId="164" fontId="0" fillId="0" borderId="0" xfId="1" applyNumberFormat="1" applyFon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4" fontId="1" fillId="0" borderId="1" xfId="1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/>
      <protection locked="0"/>
    </xf>
    <xf numFmtId="0" fontId="4" fillId="0" borderId="6" xfId="0" applyFont="1" applyFill="1" applyBorder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0" fillId="0" borderId="2" xfId="0" applyFill="1" applyBorder="1" applyProtection="1">
      <protection locked="0"/>
    </xf>
    <xf numFmtId="0" fontId="6" fillId="0" borderId="1" xfId="0" applyFont="1" applyFill="1" applyBorder="1" applyProtection="1">
      <protection hidden="1"/>
    </xf>
    <xf numFmtId="164" fontId="2" fillId="0" borderId="1" xfId="1" applyNumberFormat="1" applyFont="1" applyFill="1" applyBorder="1" applyAlignment="1" applyProtection="1">
      <alignment horizontal="right" wrapText="1"/>
      <protection locked="0"/>
    </xf>
    <xf numFmtId="164" fontId="2" fillId="0" borderId="1" xfId="1" applyNumberFormat="1" applyFont="1" applyFill="1" applyBorder="1" applyAlignment="1" applyProtection="1">
      <alignment horizontal="right" wrapText="1"/>
      <protection hidden="1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39" fontId="0" fillId="0" borderId="1" xfId="0" applyNumberFormat="1" applyFont="1" applyFill="1" applyBorder="1" applyAlignment="1" applyProtection="1">
      <alignment wrapText="1"/>
      <protection locked="0"/>
    </xf>
    <xf numFmtId="164" fontId="0" fillId="0" borderId="1" xfId="1" applyNumberFormat="1" applyFont="1" applyBorder="1" applyAlignment="1" applyProtection="1">
      <alignment horizontal="left"/>
      <protection locked="0"/>
    </xf>
    <xf numFmtId="39" fontId="1" fillId="0" borderId="1" xfId="0" applyNumberFormat="1" applyFont="1" applyFill="1" applyBorder="1" applyAlignment="1" applyProtection="1">
      <alignment wrapText="1"/>
      <protection locked="0"/>
    </xf>
    <xf numFmtId="39" fontId="0" fillId="0" borderId="1" xfId="0" applyNumberForma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Normal="100" zoomScaleSheetLayoutView="100" workbookViewId="0">
      <pane ySplit="3" topLeftCell="A4" activePane="bottomLeft" state="frozen"/>
      <selection pane="bottomLeft" activeCell="B16" sqref="B16"/>
    </sheetView>
  </sheetViews>
  <sheetFormatPr defaultRowHeight="15"/>
  <cols>
    <col min="1" max="1" width="6.85546875" style="29" bestFit="1" customWidth="1"/>
    <col min="2" max="2" width="54.5703125" style="30" customWidth="1"/>
    <col min="3" max="3" width="7.42578125" style="31" customWidth="1"/>
    <col min="4" max="4" width="19.85546875" style="41" bestFit="1" customWidth="1"/>
    <col min="5" max="16384" width="9.140625" style="29"/>
  </cols>
  <sheetData>
    <row r="1" spans="1:4" ht="19.5" thickBot="1">
      <c r="A1" s="26" t="s">
        <v>45</v>
      </c>
      <c r="B1" s="27"/>
      <c r="C1" s="27"/>
      <c r="D1" s="28"/>
    </row>
    <row r="2" spans="1:4" ht="9" customHeight="1">
      <c r="D2" s="32"/>
    </row>
    <row r="3" spans="1:4">
      <c r="A3" s="33" t="s">
        <v>2</v>
      </c>
      <c r="B3" s="34" t="s">
        <v>1</v>
      </c>
      <c r="C3" s="35" t="s">
        <v>4</v>
      </c>
      <c r="D3" s="33" t="s">
        <v>44</v>
      </c>
    </row>
    <row r="4" spans="1:4">
      <c r="A4" s="36">
        <v>1</v>
      </c>
      <c r="B4" s="37" t="s">
        <v>6</v>
      </c>
      <c r="C4" s="42" t="str">
        <f>UPPER(IF('Co. Data'!C6&gt;Limites!E6,"No",IF('Co. Data'!C13&gt;Limites!E7,"No","Yes")))</f>
        <v>YES</v>
      </c>
      <c r="D4" s="38"/>
    </row>
    <row r="5" spans="1:4">
      <c r="A5" s="36">
        <v>2</v>
      </c>
      <c r="B5" s="37" t="s">
        <v>5</v>
      </c>
      <c r="C5" s="42" t="str">
        <f>UPPER(IF('Co. Data'!C6&gt;Limites!E6,"No",IF('Co. Data'!C13&gt;Limites!E7,"No","Yes")))</f>
        <v>YES</v>
      </c>
      <c r="D5" s="38"/>
    </row>
    <row r="6" spans="1:4">
      <c r="A6" s="36">
        <v>3</v>
      </c>
      <c r="B6" s="37" t="s">
        <v>3</v>
      </c>
      <c r="C6" s="42" t="str">
        <f>UPPER(IF('Co. Data'!C4="Yes","Yes",IF(AND('Co. Data'!C5="Yes",'Co. Data'!C6&gt;=Limites!E9),"Yes",IF(AND('Co. Data'!C5="Yes",'Co. Data'!C13&gt;=Limites!E10),"Yes","no"))))</f>
        <v>NO</v>
      </c>
      <c r="D6" s="38"/>
    </row>
    <row r="7" spans="1:4">
      <c r="A7" s="36">
        <v>4</v>
      </c>
      <c r="B7" s="37" t="s">
        <v>28</v>
      </c>
      <c r="C7" s="42" t="str">
        <f>UPPER(IF('Co. Data'!C15&gt;=Limites!E12,"Yes",IF('Co. Data'!C13&gt;=Limites!E13,"Yes",IF('Co. Data'!C14&gt;=Limites!E14,"Yes","No"))))</f>
        <v>NO</v>
      </c>
      <c r="D7" s="38"/>
    </row>
    <row r="8" spans="1:4">
      <c r="A8" s="36">
        <v>5</v>
      </c>
      <c r="B8" s="37" t="s">
        <v>7</v>
      </c>
      <c r="C8" s="42" t="str">
        <f>UPPER(IF('Co. Data'!C4="Yes","Yes",IF(AND('Co. Data'!C5="yes",'Co. Data'!C6&gt;=Limites!E16),"yes",IF(AND('Co. Data'!C5="yes",'Co. Data'!C13&gt;=Limites!E17),"yes",IF(AND('Co. Data'!C5="yes",('Co. Data'!C7+'Co. Data'!C8+'Co. Data'!C9+'Co. Data'!C12)&gt;Limites!E18),"yes","no")))))</f>
        <v>NO</v>
      </c>
      <c r="D8" s="38"/>
    </row>
    <row r="9" spans="1:4">
      <c r="A9" s="36">
        <v>6</v>
      </c>
      <c r="B9" s="37" t="s">
        <v>9</v>
      </c>
      <c r="C9" s="42" t="str">
        <f>UPPER(IF('Co. Data'!C4="Yes","Yes",IF(AND('Co. Data'!C5="yes",'Co. Data'!C6&gt;=Limites!E20),"yes",IF(AND('Co. Data'!C5="yes",'Co. Data'!C13&gt;=Limites!E21),"yes",IF(AND('Co. Data'!C5="yes",(('Co. Data'!C7+'Co. Data'!C8+'Co. Data'!C9+'Co. Data'!C12)&gt;Limites!E22)),"yes","no")))))</f>
        <v>NO</v>
      </c>
      <c r="D9" s="38"/>
    </row>
    <row r="10" spans="1:4">
      <c r="A10" s="36">
        <v>7</v>
      </c>
      <c r="B10" s="37" t="s">
        <v>10</v>
      </c>
      <c r="C10" s="42" t="str">
        <f>UPPER(IF('Co. Data'!C16&gt;Limites!E24,"Yes","No"))</f>
        <v>NO</v>
      </c>
      <c r="D10" s="38"/>
    </row>
    <row r="11" spans="1:4">
      <c r="A11" s="36">
        <v>8</v>
      </c>
      <c r="B11" s="37" t="s">
        <v>11</v>
      </c>
      <c r="C11" s="42" t="str">
        <f>UPPER(IF('Co. Data'!C4="Yes","Yes",IF('Co. Data'!C9&gt;Limites!E26,"Yes",IF('Co. Data'!C10&gt;Limites!E27,"yes","no"))))</f>
        <v>NO</v>
      </c>
      <c r="D11" s="38"/>
    </row>
    <row r="12" spans="1:4">
      <c r="A12" s="36">
        <v>9</v>
      </c>
      <c r="B12" s="39" t="s">
        <v>13</v>
      </c>
      <c r="C12" s="42" t="str">
        <f>UPPER(IF('Co. Data'!C4="Yes","Yes",IF(AND('Co. Data'!C5="yes",'Co. Data'!C6&gt;=Limites!E29),"yes",IF(AND('Co. Data'!C5="yes",'Co. Data'!C13&gt;=Limites!E30),"yes",IF(AND('Co. Data'!C5="yes",(('Co. Data'!C7+'Co. Data'!C10)&gt;Limites!E31)),"yes",IF(AND('Co. Data'!C5="yes",'Co. Data'!C9&gt;=Limites!E32),"yes",IF(OR('Co. Data'!C13&gt;=Limites!E33,('Co. Data'!C7+'Co. Data'!C10)&gt;Limites!E34),"yes","no")))))))</f>
        <v>NO</v>
      </c>
      <c r="D12" s="38"/>
    </row>
    <row r="13" spans="1:4">
      <c r="A13" s="36">
        <v>10</v>
      </c>
      <c r="B13" s="37" t="s">
        <v>17</v>
      </c>
      <c r="C13" s="42" t="str">
        <f>UPPER(IF('Co. Data'!$C4="Yes","Yes",IF(AND('Co. Data'!$C5="Yes",'Co. Data'!C6&gt;=Limites!E36),"Yes",IF(AND('Co. Data'!C5="yes",'Co. Data'!C13&gt;=Limites!E37),"yes","No"))))</f>
        <v>NO</v>
      </c>
      <c r="D13" s="38"/>
    </row>
    <row r="14" spans="1:4">
      <c r="A14" s="36">
        <v>11</v>
      </c>
      <c r="B14" s="37" t="s">
        <v>18</v>
      </c>
      <c r="C14" s="42" t="str">
        <f>UPPER(IF('Co. Data'!$C4="Yes","Yes",IF(AND('Co. Data'!$C5="Yes",'Co. Data'!$C6&gt;=Limites!E39),"Yes",IF(AND('Co. Data'!$C5="Yes",'Co. Data'!$C13&gt;=Limites!E40),"Yes","No"))))</f>
        <v>NO</v>
      </c>
      <c r="D14" s="38"/>
    </row>
    <row r="15" spans="1:4" ht="30">
      <c r="A15" s="36">
        <v>12</v>
      </c>
      <c r="B15" s="37" t="s">
        <v>36</v>
      </c>
      <c r="C15" s="42" t="str">
        <f>UPPER(IF(AND('Co. Data'!C5="yes",'Co. Data'!C15&gt;=Limites!E42),"yes",IF(AND('Co. Data'!C5="yes",'Co. Data'!C13&gt;=Limites!E43),"yes","no")))</f>
        <v>NO</v>
      </c>
      <c r="D15" s="38"/>
    </row>
    <row r="16" spans="1:4">
      <c r="A16" s="36">
        <v>13</v>
      </c>
      <c r="B16" s="37" t="s">
        <v>14</v>
      </c>
      <c r="C16" s="42" t="str">
        <f>UPPER(IF('Co. Data'!C4="yes","yes",IF('Co. Data'!C6&gt;=Limites!E45,"yes",IF('Co. Data'!C13&gt;=Limites!E46,"yes","no"))))</f>
        <v>NO</v>
      </c>
      <c r="D16" s="38"/>
    </row>
    <row r="17" spans="1:4">
      <c r="A17" s="36">
        <v>14</v>
      </c>
      <c r="B17" s="37" t="s">
        <v>34</v>
      </c>
      <c r="C17" s="42" t="str">
        <f>UPPER(IF('Co. Data'!C4="yes","yes",IF('Co. Data'!C16&gt;=Limites!E48,"yes","no")))</f>
        <v>NO</v>
      </c>
      <c r="D17" s="38"/>
    </row>
    <row r="18" spans="1:4">
      <c r="A18" s="36">
        <v>15</v>
      </c>
      <c r="B18" s="37" t="s">
        <v>35</v>
      </c>
      <c r="C18" s="42" t="str">
        <f>UPPER(IF('Co. Data'!C4="Yes","Yes",IF(AND('Co. Data'!C5="yes",'Co. Data'!C6&gt;=Limites!E50),"yes",IF(AND('Co. Data'!C5="yes",'Co. Data'!C13&gt;=Limites!E51),"yes",IF(AND('Co. Data'!C5="yes",(('Co. Data'!C7+'Co. Data'!C8+'Co. Data'!C9)&gt;Limites!E52)),"yes","no")))))</f>
        <v>NO</v>
      </c>
      <c r="D18" s="38"/>
    </row>
    <row r="19" spans="1:4">
      <c r="A19" s="36">
        <v>16</v>
      </c>
      <c r="B19" s="37" t="s">
        <v>16</v>
      </c>
      <c r="C19" s="42" t="str">
        <f>UPPER(IF('Co. Data'!C4="yes","yes",IF('Co. Data'!C17&gt;=Limites!E54,"yes","no")))</f>
        <v>NO</v>
      </c>
      <c r="D19" s="38"/>
    </row>
    <row r="20" spans="1:4">
      <c r="A20" s="36">
        <v>17</v>
      </c>
      <c r="B20" s="37" t="s">
        <v>19</v>
      </c>
      <c r="C20" s="42" t="str">
        <f>UPPER(IF('Co. Data'!$C4="Yes","Yes",IF(AND('Co. Data'!$C5="Yes",'Co. Data'!C6&gt;=Limites!E56),"Yes","No")))</f>
        <v>NO</v>
      </c>
      <c r="D20" s="38"/>
    </row>
    <row r="21" spans="1:4" ht="30">
      <c r="A21" s="36">
        <v>18</v>
      </c>
      <c r="B21" s="37" t="s">
        <v>20</v>
      </c>
      <c r="C21" s="42" t="str">
        <f>UPPER(IF('Co. Data'!$C4="Yes","Yes",IF(AND('Co. Data'!$C5="Yes",'Co. Data'!C15&gt;Limites!E58),"yes",IF(AND('Co. Data'!C5="yes",'Co. Data'!C13&gt;Limites!E59),"Yes","No"))))</f>
        <v>NO</v>
      </c>
      <c r="D21" s="38"/>
    </row>
    <row r="22" spans="1:4">
      <c r="A22" s="36">
        <v>19</v>
      </c>
      <c r="B22" s="37" t="s">
        <v>46</v>
      </c>
      <c r="C22" s="42" t="str">
        <f>UPPER(IF('Co. Data'!C4="Yes","Yes",IF(AND('Co. Data'!C5="yes",'Co. Data'!C6&gt;=Limites!E61),"yes",IF(AND('Co. Data'!C5="yes",'Co. Data'!C13&gt;=Limites!E62),"yes",IF(AND('Co. Data'!C5="yes",(('Co. Data'!C7+'Co. Data'!C8+'Co. Data'!C9)&gt;Limites!E63)),"yes","no")))))</f>
        <v>NO</v>
      </c>
      <c r="D22" s="38"/>
    </row>
    <row r="23" spans="1:4">
      <c r="A23" s="36">
        <v>20</v>
      </c>
      <c r="B23" s="37" t="s">
        <v>31</v>
      </c>
      <c r="C23" s="42" t="str">
        <f>UPPER(IF('Co. Data'!C4="Yes","Yes",IF(AND('Co. Data'!C5="yes",'Co. Data'!C6&gt;=Limites!E65),"yes",IF(AND('Co. Data'!C5="yes",'Co. Data'!C13&gt;=Limites!E66),"yes",IF(AND('Co. Data'!C5="yes",(('Co. Data'!C7+'Co. Data'!C8+'Co. Data'!C9)&gt;Limites!E67)),"yes","no")))))</f>
        <v>NO</v>
      </c>
      <c r="D23" s="38"/>
    </row>
    <row r="24" spans="1:4">
      <c r="A24" s="36">
        <v>21</v>
      </c>
      <c r="B24" s="37" t="s">
        <v>32</v>
      </c>
      <c r="C24" s="42" t="str">
        <f>UPPER(IF('Co. Data'!C4="Yes","Yes",IF(AND('Co. Data'!C5="yes",'Co. Data'!C6&gt;=Limites!E69),"yes",IF(AND('Co. Data'!C5="yes",'Co. Data'!C13&gt;=Limites!E70),"yes",IF(AND('Co. Data'!C5="yes",(('Co. Data'!C7+'Co. Data'!C8+'Co. Data'!C9)&gt;Limites!E71)),"yes","no")))))</f>
        <v>NO</v>
      </c>
      <c r="D24" s="38"/>
    </row>
    <row r="26" spans="1:4" ht="30">
      <c r="B26" s="40" t="s">
        <v>80</v>
      </c>
    </row>
  </sheetData>
  <sheetProtection password="CAE0" sheet="1" formatCells="0" formatColumns="0" formatRows="0" insertColumns="0" insertRows="0" insertHyperlinks="0" deleteColumns="0" deleteRows="0" sort="0" autoFilter="0" pivotTables="0"/>
  <autoFilter ref="A3:D24"/>
  <mergeCells count="1">
    <mergeCell ref="A1:D1"/>
  </mergeCells>
  <printOptions horizontalCentered="1"/>
  <pageMargins left="0.5" right="0.5" top="0.5" bottom="0.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zoomScaleNormal="100" zoomScaleSheetLayoutView="100" workbookViewId="0">
      <selection activeCell="C10" sqref="C10"/>
    </sheetView>
  </sheetViews>
  <sheetFormatPr defaultRowHeight="15"/>
  <cols>
    <col min="1" max="1" width="7" style="47" bestFit="1" customWidth="1"/>
    <col min="2" max="2" width="33.5703125" style="47" bestFit="1" customWidth="1"/>
    <col min="3" max="3" width="18.5703125" style="60" customWidth="1"/>
    <col min="4" max="4" width="31.5703125" style="47" bestFit="1" customWidth="1"/>
    <col min="5" max="16384" width="9.140625" style="47"/>
  </cols>
  <sheetData>
    <row r="1" spans="1:4" ht="18.75">
      <c r="A1" s="45" t="s">
        <v>0</v>
      </c>
      <c r="B1" s="45"/>
      <c r="C1" s="46"/>
      <c r="D1" s="46"/>
    </row>
    <row r="2" spans="1:4" ht="5.25" customHeight="1">
      <c r="A2" s="48"/>
      <c r="B2" s="49"/>
      <c r="C2" s="49"/>
      <c r="D2" s="49"/>
    </row>
    <row r="3" spans="1:4">
      <c r="A3" s="33" t="s">
        <v>2</v>
      </c>
      <c r="B3" s="33" t="s">
        <v>21</v>
      </c>
      <c r="C3" s="50" t="s">
        <v>33</v>
      </c>
      <c r="D3" s="33" t="s">
        <v>22</v>
      </c>
    </row>
    <row r="4" spans="1:4">
      <c r="A4" s="51">
        <v>1</v>
      </c>
      <c r="B4" s="52" t="s">
        <v>8</v>
      </c>
      <c r="C4" s="53" t="s">
        <v>29</v>
      </c>
      <c r="D4" s="38" t="s">
        <v>47</v>
      </c>
    </row>
    <row r="5" spans="1:4">
      <c r="A5" s="54">
        <v>2</v>
      </c>
      <c r="B5" s="39" t="s">
        <v>23</v>
      </c>
      <c r="C5" s="55" t="s">
        <v>82</v>
      </c>
      <c r="D5" s="38" t="s">
        <v>47</v>
      </c>
    </row>
    <row r="6" spans="1:4">
      <c r="A6" s="51">
        <v>3</v>
      </c>
      <c r="B6" s="56" t="s">
        <v>43</v>
      </c>
      <c r="C6" s="57"/>
      <c r="D6" s="38" t="s">
        <v>37</v>
      </c>
    </row>
    <row r="7" spans="1:4">
      <c r="A7" s="54">
        <v>4</v>
      </c>
      <c r="B7" s="56" t="s">
        <v>38</v>
      </c>
      <c r="C7" s="57"/>
      <c r="D7" s="38" t="s">
        <v>37</v>
      </c>
    </row>
    <row r="8" spans="1:4">
      <c r="A8" s="51">
        <v>5</v>
      </c>
      <c r="B8" s="56" t="s">
        <v>39</v>
      </c>
      <c r="C8" s="57">
        <v>0</v>
      </c>
      <c r="D8" s="38" t="s">
        <v>37</v>
      </c>
    </row>
    <row r="9" spans="1:4">
      <c r="A9" s="54">
        <v>6</v>
      </c>
      <c r="B9" s="56" t="s">
        <v>40</v>
      </c>
      <c r="C9" s="57"/>
      <c r="D9" s="38" t="s">
        <v>37</v>
      </c>
    </row>
    <row r="10" spans="1:4">
      <c r="A10" s="51">
        <v>7</v>
      </c>
      <c r="B10" s="56" t="s">
        <v>30</v>
      </c>
      <c r="C10" s="57">
        <v>0</v>
      </c>
      <c r="D10" s="38" t="s">
        <v>37</v>
      </c>
    </row>
    <row r="11" spans="1:4">
      <c r="A11" s="54">
        <v>8</v>
      </c>
      <c r="B11" s="56" t="s">
        <v>41</v>
      </c>
      <c r="C11" s="57"/>
      <c r="D11" s="38" t="s">
        <v>37</v>
      </c>
    </row>
    <row r="12" spans="1:4">
      <c r="A12" s="51">
        <v>9</v>
      </c>
      <c r="B12" s="58" t="s">
        <v>48</v>
      </c>
      <c r="C12" s="44">
        <f>+C10+C11</f>
        <v>0</v>
      </c>
      <c r="D12" s="38" t="s">
        <v>37</v>
      </c>
    </row>
    <row r="13" spans="1:4">
      <c r="A13" s="54">
        <v>10</v>
      </c>
      <c r="B13" s="56" t="s">
        <v>25</v>
      </c>
      <c r="C13" s="57"/>
      <c r="D13" s="38" t="s">
        <v>37</v>
      </c>
    </row>
    <row r="14" spans="1:4">
      <c r="A14" s="51">
        <v>11</v>
      </c>
      <c r="B14" s="56" t="s">
        <v>27</v>
      </c>
      <c r="C14" s="57"/>
      <c r="D14" s="38" t="s">
        <v>37</v>
      </c>
    </row>
    <row r="15" spans="1:4">
      <c r="A15" s="54">
        <v>12</v>
      </c>
      <c r="B15" s="56" t="s">
        <v>42</v>
      </c>
      <c r="C15" s="57"/>
      <c r="D15" s="38" t="s">
        <v>37</v>
      </c>
    </row>
    <row r="16" spans="1:4">
      <c r="A16" s="51">
        <v>13</v>
      </c>
      <c r="B16" s="59" t="s">
        <v>72</v>
      </c>
      <c r="C16" s="43">
        <v>0</v>
      </c>
      <c r="D16" s="38" t="s">
        <v>81</v>
      </c>
    </row>
    <row r="17" spans="1:4">
      <c r="A17" s="54">
        <v>14</v>
      </c>
      <c r="B17" s="59" t="s">
        <v>73</v>
      </c>
      <c r="C17" s="43">
        <v>0</v>
      </c>
      <c r="D17" s="38" t="s">
        <v>81</v>
      </c>
    </row>
  </sheetData>
  <sheetProtection password="CAE0" sheet="1" objects="1" scenarios="1" formatCells="0" formatColumns="0" formatRows="0" insertColumns="0" insertRows="0" insertHyperlinks="0" deleteColumns="0" deleteRows="0" pivotTables="0"/>
  <autoFilter ref="B3:D16"/>
  <dataConsolidate/>
  <mergeCells count="3">
    <mergeCell ref="B2:D2"/>
    <mergeCell ref="C1:D1"/>
    <mergeCell ref="A1:B1"/>
  </mergeCells>
  <dataValidations count="1">
    <dataValidation type="list" allowBlank="1" showInputMessage="1" showErrorMessage="1" error="Select from option" promptTitle="Select" sqref="C4:C5">
      <formula1>"Yes, No"</formula1>
    </dataValidation>
  </dataValidations>
  <printOptions horizontalCentered="1"/>
  <pageMargins left="0.5" right="0.5" top="0.5" bottom="0.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1"/>
  <sheetViews>
    <sheetView zoomScale="115" zoomScaleNormal="115" workbookViewId="0">
      <pane ySplit="1" topLeftCell="A22" activePane="bottomLeft" state="frozen"/>
      <selection pane="bottomLeft" activeCell="E16" sqref="E16"/>
    </sheetView>
  </sheetViews>
  <sheetFormatPr defaultRowHeight="15"/>
  <cols>
    <col min="1" max="1" width="9.140625" style="18"/>
    <col min="2" max="2" width="9.140625" style="2"/>
    <col min="3" max="3" width="28.7109375" style="3" customWidth="1"/>
    <col min="4" max="4" width="15.85546875" style="3" bestFit="1" customWidth="1"/>
    <col min="5" max="5" width="19.5703125" style="5" bestFit="1" customWidth="1"/>
    <col min="6" max="6" width="19.5703125" style="5" customWidth="1"/>
    <col min="7" max="7" width="20.28515625" style="3" bestFit="1" customWidth="1"/>
  </cols>
  <sheetData>
    <row r="1" spans="1:7">
      <c r="A1" s="1" t="s">
        <v>2</v>
      </c>
      <c r="B1" s="13" t="s">
        <v>67</v>
      </c>
      <c r="C1" s="8" t="s">
        <v>21</v>
      </c>
      <c r="D1" s="8" t="s">
        <v>49</v>
      </c>
      <c r="E1" s="12" t="s">
        <v>52</v>
      </c>
      <c r="F1" s="12" t="s">
        <v>53</v>
      </c>
      <c r="G1" s="8" t="s">
        <v>22</v>
      </c>
    </row>
    <row r="2" spans="1:7">
      <c r="A2" s="4">
        <v>1</v>
      </c>
      <c r="B2" s="14"/>
      <c r="C2" s="23" t="s">
        <v>65</v>
      </c>
      <c r="D2" s="23"/>
      <c r="E2" s="23"/>
      <c r="F2" s="23"/>
      <c r="G2" s="23"/>
    </row>
    <row r="3" spans="1:7">
      <c r="A3" s="4"/>
      <c r="B3" s="14" t="s">
        <v>69</v>
      </c>
      <c r="C3" s="9" t="s">
        <v>24</v>
      </c>
      <c r="D3" s="6" t="s">
        <v>63</v>
      </c>
      <c r="E3" s="7">
        <v>5000000</v>
      </c>
      <c r="F3" s="19"/>
      <c r="G3" s="6"/>
    </row>
    <row r="4" spans="1:7">
      <c r="A4" s="4"/>
      <c r="B4" s="14" t="s">
        <v>69</v>
      </c>
      <c r="C4" s="6" t="s">
        <v>62</v>
      </c>
      <c r="D4" s="6" t="s">
        <v>63</v>
      </c>
      <c r="E4" s="7">
        <v>20000000</v>
      </c>
      <c r="F4" s="7"/>
      <c r="G4" s="6"/>
    </row>
    <row r="5" spans="1:7">
      <c r="A5" s="4">
        <v>2</v>
      </c>
      <c r="B5" s="14"/>
      <c r="C5" s="23" t="s">
        <v>64</v>
      </c>
      <c r="D5" s="23"/>
      <c r="E5" s="23"/>
      <c r="F5" s="23"/>
      <c r="G5" s="23"/>
    </row>
    <row r="6" spans="1:7">
      <c r="A6" s="4"/>
      <c r="B6" s="14" t="s">
        <v>69</v>
      </c>
      <c r="C6" s="9" t="s">
        <v>24</v>
      </c>
      <c r="D6" s="6" t="s">
        <v>63</v>
      </c>
      <c r="E6" s="7">
        <v>5000000</v>
      </c>
      <c r="F6" s="7"/>
      <c r="G6" s="6"/>
    </row>
    <row r="7" spans="1:7">
      <c r="A7" s="4"/>
      <c r="B7" s="14" t="s">
        <v>69</v>
      </c>
      <c r="C7" s="9" t="s">
        <v>25</v>
      </c>
      <c r="D7" s="6" t="s">
        <v>63</v>
      </c>
      <c r="E7" s="7">
        <v>20000000</v>
      </c>
      <c r="F7" s="7"/>
      <c r="G7" s="6"/>
    </row>
    <row r="8" spans="1:7">
      <c r="A8" s="4">
        <v>3</v>
      </c>
      <c r="B8" s="14"/>
      <c r="C8" s="23" t="s">
        <v>3</v>
      </c>
      <c r="D8" s="23"/>
      <c r="E8" s="23"/>
      <c r="F8" s="23"/>
      <c r="G8" s="23"/>
    </row>
    <row r="9" spans="1:7">
      <c r="A9" s="4"/>
      <c r="B9" s="14" t="s">
        <v>68</v>
      </c>
      <c r="C9" s="9" t="s">
        <v>24</v>
      </c>
      <c r="D9" s="9" t="s">
        <v>51</v>
      </c>
      <c r="E9" s="7">
        <v>1000000000</v>
      </c>
      <c r="F9" s="7"/>
      <c r="G9" s="6"/>
    </row>
    <row r="10" spans="1:7">
      <c r="A10" s="4"/>
      <c r="B10" s="14" t="s">
        <v>68</v>
      </c>
      <c r="C10" s="9" t="s">
        <v>25</v>
      </c>
      <c r="D10" s="9" t="s">
        <v>51</v>
      </c>
      <c r="E10" s="7">
        <v>3000000000</v>
      </c>
      <c r="F10" s="7"/>
      <c r="G10" s="6"/>
    </row>
    <row r="11" spans="1:7">
      <c r="A11" s="4">
        <v>4</v>
      </c>
      <c r="B11" s="14"/>
      <c r="C11" s="23" t="s">
        <v>28</v>
      </c>
      <c r="D11" s="23"/>
      <c r="E11" s="23"/>
      <c r="F11" s="23"/>
      <c r="G11" s="23"/>
    </row>
    <row r="12" spans="1:7">
      <c r="A12" s="4"/>
      <c r="B12" s="14" t="s">
        <v>69</v>
      </c>
      <c r="C12" s="9" t="s">
        <v>42</v>
      </c>
      <c r="D12" s="9" t="s">
        <v>51</v>
      </c>
      <c r="E12" s="7">
        <v>5000000000</v>
      </c>
      <c r="F12" s="7"/>
      <c r="G12" s="6" t="s">
        <v>60</v>
      </c>
    </row>
    <row r="13" spans="1:7">
      <c r="A13" s="4"/>
      <c r="B13" s="14" t="s">
        <v>69</v>
      </c>
      <c r="C13" s="9" t="s">
        <v>25</v>
      </c>
      <c r="D13" s="9" t="s">
        <v>51</v>
      </c>
      <c r="E13" s="7">
        <v>10000000000</v>
      </c>
      <c r="F13" s="7"/>
      <c r="G13" s="6" t="s">
        <v>60</v>
      </c>
    </row>
    <row r="14" spans="1:7">
      <c r="A14" s="4"/>
      <c r="B14" s="14" t="s">
        <v>69</v>
      </c>
      <c r="C14" s="9" t="s">
        <v>50</v>
      </c>
      <c r="D14" s="9" t="s">
        <v>51</v>
      </c>
      <c r="E14" s="7">
        <v>50000000</v>
      </c>
      <c r="F14" s="7"/>
      <c r="G14" s="6" t="s">
        <v>60</v>
      </c>
    </row>
    <row r="15" spans="1:7">
      <c r="A15" s="4">
        <v>5</v>
      </c>
      <c r="B15" s="14"/>
      <c r="C15" s="23" t="s">
        <v>7</v>
      </c>
      <c r="D15" s="23"/>
      <c r="E15" s="23"/>
      <c r="F15" s="23"/>
      <c r="G15" s="23"/>
    </row>
    <row r="16" spans="1:7">
      <c r="A16" s="4"/>
      <c r="B16" s="14" t="s">
        <v>68</v>
      </c>
      <c r="C16" s="9" t="s">
        <v>24</v>
      </c>
      <c r="D16" s="9" t="s">
        <v>51</v>
      </c>
      <c r="E16" s="7">
        <v>100000000</v>
      </c>
      <c r="F16" s="7"/>
      <c r="G16" s="24" t="s">
        <v>56</v>
      </c>
    </row>
    <row r="17" spans="1:7">
      <c r="A17" s="4"/>
      <c r="B17" s="14" t="s">
        <v>68</v>
      </c>
      <c r="C17" s="9" t="s">
        <v>25</v>
      </c>
      <c r="D17" s="9" t="s">
        <v>51</v>
      </c>
      <c r="E17" s="7">
        <v>1000000000</v>
      </c>
      <c r="F17" s="7"/>
      <c r="G17" s="24"/>
    </row>
    <row r="18" spans="1:7" ht="45">
      <c r="A18" s="4"/>
      <c r="B18" s="14" t="s">
        <v>68</v>
      </c>
      <c r="C18" s="11" t="s">
        <v>61</v>
      </c>
      <c r="D18" s="11" t="s">
        <v>54</v>
      </c>
      <c r="E18" s="7">
        <v>500000000</v>
      </c>
      <c r="F18" s="7"/>
      <c r="G18" s="24"/>
    </row>
    <row r="19" spans="1:7">
      <c r="A19" s="4">
        <v>6</v>
      </c>
      <c r="B19" s="14"/>
      <c r="C19" s="23" t="s">
        <v>9</v>
      </c>
      <c r="D19" s="23"/>
      <c r="E19" s="23"/>
      <c r="F19" s="23"/>
      <c r="G19" s="23"/>
    </row>
    <row r="20" spans="1:7">
      <c r="A20" s="4"/>
      <c r="B20" s="14" t="s">
        <v>68</v>
      </c>
      <c r="C20" s="9" t="s">
        <v>24</v>
      </c>
      <c r="D20" s="9" t="s">
        <v>51</v>
      </c>
      <c r="E20" s="7">
        <v>100000000</v>
      </c>
      <c r="F20" s="7"/>
      <c r="G20" s="24" t="s">
        <v>56</v>
      </c>
    </row>
    <row r="21" spans="1:7">
      <c r="A21" s="4"/>
      <c r="B21" s="14" t="s">
        <v>68</v>
      </c>
      <c r="C21" s="9" t="s">
        <v>25</v>
      </c>
      <c r="D21" s="9" t="s">
        <v>51</v>
      </c>
      <c r="E21" s="7">
        <v>1000000000</v>
      </c>
      <c r="F21" s="7"/>
      <c r="G21" s="24"/>
    </row>
    <row r="22" spans="1:7" ht="45">
      <c r="A22" s="4"/>
      <c r="B22" s="14" t="s">
        <v>68</v>
      </c>
      <c r="C22" s="11" t="s">
        <v>61</v>
      </c>
      <c r="D22" s="11" t="s">
        <v>54</v>
      </c>
      <c r="E22" s="7">
        <v>500000000</v>
      </c>
      <c r="F22" s="7"/>
      <c r="G22" s="24"/>
    </row>
    <row r="23" spans="1:7">
      <c r="A23" s="4">
        <v>7</v>
      </c>
      <c r="B23" s="14"/>
      <c r="C23" s="23" t="s">
        <v>10</v>
      </c>
      <c r="D23" s="23"/>
      <c r="E23" s="23"/>
      <c r="F23" s="23"/>
      <c r="G23" s="23"/>
    </row>
    <row r="24" spans="1:7" ht="75">
      <c r="A24" s="4"/>
      <c r="B24" s="14" t="s">
        <v>69</v>
      </c>
      <c r="C24" s="10" t="s">
        <v>59</v>
      </c>
      <c r="D24" s="9" t="s">
        <v>54</v>
      </c>
      <c r="E24" s="7">
        <v>1000</v>
      </c>
      <c r="F24" s="7"/>
      <c r="G24" s="6" t="s">
        <v>60</v>
      </c>
    </row>
    <row r="25" spans="1:7">
      <c r="A25" s="4">
        <v>8</v>
      </c>
      <c r="B25" s="14"/>
      <c r="C25" s="23" t="s">
        <v>11</v>
      </c>
      <c r="D25" s="23"/>
      <c r="E25" s="23"/>
      <c r="F25" s="23"/>
      <c r="G25" s="23"/>
    </row>
    <row r="26" spans="1:7">
      <c r="A26" s="4"/>
      <c r="B26" s="14" t="s">
        <v>69</v>
      </c>
      <c r="C26" s="6" t="s">
        <v>57</v>
      </c>
      <c r="D26" s="6" t="s">
        <v>63</v>
      </c>
      <c r="E26" s="7">
        <v>0</v>
      </c>
      <c r="F26" s="7"/>
      <c r="G26" s="24" t="s">
        <v>56</v>
      </c>
    </row>
    <row r="27" spans="1:7" ht="30">
      <c r="A27" s="4"/>
      <c r="B27" s="14" t="s">
        <v>69</v>
      </c>
      <c r="C27" s="11" t="s">
        <v>58</v>
      </c>
      <c r="D27" s="11" t="s">
        <v>54</v>
      </c>
      <c r="E27" s="7">
        <v>500000000</v>
      </c>
      <c r="F27" s="7"/>
      <c r="G27" s="24"/>
    </row>
    <row r="28" spans="1:7">
      <c r="A28" s="4">
        <v>9</v>
      </c>
      <c r="B28" s="14"/>
      <c r="C28" s="23" t="s">
        <v>75</v>
      </c>
      <c r="D28" s="23"/>
      <c r="E28" s="23"/>
      <c r="F28" s="23"/>
      <c r="G28" s="23"/>
    </row>
    <row r="29" spans="1:7" ht="15" customHeight="1">
      <c r="A29" s="4"/>
      <c r="B29" s="14" t="s">
        <v>68</v>
      </c>
      <c r="C29" s="9" t="s">
        <v>24</v>
      </c>
      <c r="D29" s="9" t="s">
        <v>51</v>
      </c>
      <c r="E29" s="7">
        <v>500000000</v>
      </c>
      <c r="F29" s="7"/>
      <c r="G29" s="17" t="s">
        <v>78</v>
      </c>
    </row>
    <row r="30" spans="1:7" ht="30">
      <c r="A30" s="4"/>
      <c r="B30" s="14" t="s">
        <v>68</v>
      </c>
      <c r="C30" s="9" t="s">
        <v>25</v>
      </c>
      <c r="D30" s="9" t="s">
        <v>51</v>
      </c>
      <c r="E30" s="7">
        <v>2000000000</v>
      </c>
      <c r="F30" s="7"/>
      <c r="G30" s="17" t="s">
        <v>78</v>
      </c>
    </row>
    <row r="31" spans="1:7" ht="47.25">
      <c r="A31" s="4"/>
      <c r="B31" s="14" t="s">
        <v>68</v>
      </c>
      <c r="C31" s="11" t="s">
        <v>76</v>
      </c>
      <c r="D31" s="11" t="s">
        <v>54</v>
      </c>
      <c r="E31" s="7">
        <v>1000000000</v>
      </c>
      <c r="F31" s="7"/>
      <c r="G31" s="25" t="s">
        <v>79</v>
      </c>
    </row>
    <row r="32" spans="1:7">
      <c r="A32" s="4"/>
      <c r="B32" s="14" t="s">
        <v>68</v>
      </c>
      <c r="C32" s="11" t="s">
        <v>77</v>
      </c>
      <c r="D32" s="9" t="s">
        <v>51</v>
      </c>
      <c r="E32" s="7">
        <v>250000000</v>
      </c>
      <c r="F32" s="7"/>
      <c r="G32" s="16"/>
    </row>
    <row r="33" spans="1:7">
      <c r="A33" s="4"/>
      <c r="B33" s="14" t="s">
        <v>70</v>
      </c>
      <c r="C33" s="9" t="s">
        <v>25</v>
      </c>
      <c r="D33" s="9" t="s">
        <v>51</v>
      </c>
      <c r="E33" s="7">
        <v>2000000000</v>
      </c>
      <c r="F33" s="7"/>
      <c r="G33" s="6"/>
    </row>
    <row r="34" spans="1:7" ht="45">
      <c r="A34" s="4"/>
      <c r="B34" s="14" t="s">
        <v>70</v>
      </c>
      <c r="C34" s="11" t="s">
        <v>76</v>
      </c>
      <c r="D34" s="11" t="s">
        <v>54</v>
      </c>
      <c r="E34" s="7">
        <v>1000000000</v>
      </c>
      <c r="F34" s="7"/>
      <c r="G34" s="6"/>
    </row>
    <row r="35" spans="1:7">
      <c r="A35" s="4">
        <v>10</v>
      </c>
      <c r="B35" s="14"/>
      <c r="C35" s="23" t="s">
        <v>17</v>
      </c>
      <c r="D35" s="23"/>
      <c r="E35" s="23"/>
      <c r="F35" s="23"/>
      <c r="G35" s="23"/>
    </row>
    <row r="36" spans="1:7">
      <c r="A36" s="4"/>
      <c r="B36" s="14" t="s">
        <v>68</v>
      </c>
      <c r="C36" s="6" t="s">
        <v>24</v>
      </c>
      <c r="D36" s="9" t="s">
        <v>51</v>
      </c>
      <c r="E36" s="7">
        <v>100000000</v>
      </c>
      <c r="F36" s="7"/>
      <c r="G36" s="6"/>
    </row>
    <row r="37" spans="1:7">
      <c r="A37" s="4"/>
      <c r="B37" s="14" t="s">
        <v>68</v>
      </c>
      <c r="C37" s="9" t="s">
        <v>25</v>
      </c>
      <c r="D37" s="9" t="s">
        <v>51</v>
      </c>
      <c r="E37" s="7">
        <v>5000000000</v>
      </c>
      <c r="F37" s="7"/>
      <c r="G37" s="6"/>
    </row>
    <row r="38" spans="1:7">
      <c r="A38" s="4">
        <v>11</v>
      </c>
      <c r="B38" s="14"/>
      <c r="C38" s="23" t="s">
        <v>18</v>
      </c>
      <c r="D38" s="23"/>
      <c r="E38" s="23"/>
      <c r="F38" s="23"/>
      <c r="G38" s="23"/>
    </row>
    <row r="39" spans="1:7">
      <c r="A39" s="4"/>
      <c r="B39" s="14" t="s">
        <v>68</v>
      </c>
      <c r="C39" s="9" t="s">
        <v>24</v>
      </c>
      <c r="D39" s="9" t="s">
        <v>51</v>
      </c>
      <c r="E39" s="7">
        <v>100000000</v>
      </c>
      <c r="F39" s="7"/>
      <c r="G39" s="6"/>
    </row>
    <row r="40" spans="1:7">
      <c r="A40" s="4"/>
      <c r="B40" s="14" t="s">
        <v>68</v>
      </c>
      <c r="C40" s="9" t="s">
        <v>25</v>
      </c>
      <c r="D40" s="9" t="s">
        <v>51</v>
      </c>
      <c r="E40" s="7">
        <v>500000000</v>
      </c>
      <c r="F40" s="7"/>
      <c r="G40" s="6"/>
    </row>
    <row r="41" spans="1:7">
      <c r="A41" s="4">
        <v>12</v>
      </c>
      <c r="B41" s="14"/>
      <c r="C41" s="23" t="s">
        <v>36</v>
      </c>
      <c r="D41" s="23"/>
      <c r="E41" s="23"/>
      <c r="F41" s="23"/>
      <c r="G41" s="23"/>
    </row>
    <row r="42" spans="1:7">
      <c r="A42" s="4"/>
      <c r="B42" s="14" t="s">
        <v>68</v>
      </c>
      <c r="C42" s="6" t="s">
        <v>42</v>
      </c>
      <c r="D42" s="9" t="s">
        <v>51</v>
      </c>
      <c r="E42" s="7">
        <v>1000000000</v>
      </c>
      <c r="F42" s="7"/>
      <c r="G42" s="6"/>
    </row>
    <row r="43" spans="1:7">
      <c r="A43" s="4"/>
      <c r="B43" s="14" t="s">
        <v>68</v>
      </c>
      <c r="C43" s="9" t="s">
        <v>25</v>
      </c>
      <c r="D43" s="9" t="s">
        <v>51</v>
      </c>
      <c r="E43" s="7">
        <v>5000000000</v>
      </c>
      <c r="F43" s="7"/>
      <c r="G43" s="6"/>
    </row>
    <row r="44" spans="1:7">
      <c r="A44" s="4">
        <v>13</v>
      </c>
      <c r="B44" s="14"/>
      <c r="C44" s="23" t="s">
        <v>12</v>
      </c>
      <c r="D44" s="23"/>
      <c r="E44" s="23"/>
      <c r="F44" s="23"/>
      <c r="G44" s="23"/>
    </row>
    <row r="45" spans="1:7">
      <c r="A45" s="4"/>
      <c r="B45" s="14" t="s">
        <v>69</v>
      </c>
      <c r="C45" s="9" t="s">
        <v>24</v>
      </c>
      <c r="D45" s="9" t="s">
        <v>51</v>
      </c>
      <c r="E45" s="7">
        <v>100000000</v>
      </c>
      <c r="F45" s="7"/>
      <c r="G45" s="6"/>
    </row>
    <row r="46" spans="1:7">
      <c r="A46" s="4"/>
      <c r="B46" s="14" t="s">
        <v>69</v>
      </c>
      <c r="C46" s="9" t="s">
        <v>25</v>
      </c>
      <c r="D46" s="9" t="s">
        <v>51</v>
      </c>
      <c r="E46" s="7">
        <v>500000000</v>
      </c>
      <c r="F46" s="7"/>
      <c r="G46" s="6"/>
    </row>
    <row r="47" spans="1:7">
      <c r="A47" s="4">
        <v>14</v>
      </c>
      <c r="B47" s="14"/>
      <c r="C47" s="23" t="s">
        <v>15</v>
      </c>
      <c r="D47" s="23"/>
      <c r="E47" s="23"/>
      <c r="F47" s="23"/>
      <c r="G47" s="23"/>
    </row>
    <row r="48" spans="1:7" ht="45">
      <c r="A48" s="4"/>
      <c r="B48" s="14" t="s">
        <v>69</v>
      </c>
      <c r="C48" s="10" t="s">
        <v>74</v>
      </c>
      <c r="D48" s="9" t="s">
        <v>51</v>
      </c>
      <c r="E48" s="7">
        <v>1000</v>
      </c>
      <c r="F48" s="7"/>
      <c r="G48" s="6"/>
    </row>
    <row r="49" spans="1:7">
      <c r="A49" s="4">
        <v>15</v>
      </c>
      <c r="B49" s="14"/>
      <c r="C49" s="23" t="s">
        <v>55</v>
      </c>
      <c r="D49" s="23"/>
      <c r="E49" s="23"/>
      <c r="F49" s="23"/>
      <c r="G49" s="23"/>
    </row>
    <row r="50" spans="1:7">
      <c r="A50" s="4"/>
      <c r="B50" s="14" t="s">
        <v>68</v>
      </c>
      <c r="C50" s="9" t="s">
        <v>24</v>
      </c>
      <c r="D50" s="9" t="s">
        <v>51</v>
      </c>
      <c r="E50" s="7">
        <v>100000000</v>
      </c>
      <c r="F50" s="7"/>
      <c r="G50" s="24" t="s">
        <v>56</v>
      </c>
    </row>
    <row r="51" spans="1:7">
      <c r="A51" s="4"/>
      <c r="B51" s="14" t="s">
        <v>68</v>
      </c>
      <c r="C51" s="9" t="s">
        <v>25</v>
      </c>
      <c r="D51" s="9" t="s">
        <v>51</v>
      </c>
      <c r="E51" s="7">
        <v>1000000000</v>
      </c>
      <c r="F51" s="7"/>
      <c r="G51" s="24"/>
    </row>
    <row r="52" spans="1:7" ht="45">
      <c r="A52" s="4"/>
      <c r="B52" s="14" t="s">
        <v>68</v>
      </c>
      <c r="C52" s="10" t="s">
        <v>26</v>
      </c>
      <c r="D52" s="11" t="s">
        <v>54</v>
      </c>
      <c r="E52" s="7">
        <v>500000000</v>
      </c>
      <c r="F52" s="7"/>
      <c r="G52" s="24"/>
    </row>
    <row r="53" spans="1:7">
      <c r="A53" s="4">
        <v>16</v>
      </c>
      <c r="B53" s="14"/>
      <c r="C53" s="23" t="s">
        <v>16</v>
      </c>
      <c r="D53" s="23"/>
      <c r="E53" s="23"/>
      <c r="F53" s="23"/>
      <c r="G53" s="23"/>
    </row>
    <row r="54" spans="1:7">
      <c r="A54" s="4"/>
      <c r="B54" s="14" t="s">
        <v>69</v>
      </c>
      <c r="C54" s="9" t="s">
        <v>71</v>
      </c>
      <c r="D54" s="9" t="s">
        <v>51</v>
      </c>
      <c r="E54" s="7">
        <v>1000</v>
      </c>
      <c r="F54" s="7"/>
      <c r="G54" s="6"/>
    </row>
    <row r="55" spans="1:7">
      <c r="A55" s="4">
        <v>17</v>
      </c>
      <c r="B55" s="14"/>
      <c r="C55" s="23" t="s">
        <v>19</v>
      </c>
      <c r="D55" s="23"/>
      <c r="E55" s="23"/>
      <c r="F55" s="23"/>
      <c r="G55" s="23"/>
    </row>
    <row r="56" spans="1:7" ht="45">
      <c r="A56" s="4"/>
      <c r="B56" s="14" t="s">
        <v>68</v>
      </c>
      <c r="C56" s="9" t="s">
        <v>24</v>
      </c>
      <c r="D56" s="9" t="s">
        <v>51</v>
      </c>
      <c r="E56" s="7">
        <v>250000000</v>
      </c>
      <c r="F56" s="7"/>
      <c r="G56" s="11" t="s">
        <v>66</v>
      </c>
    </row>
    <row r="57" spans="1:7">
      <c r="A57" s="4">
        <v>18</v>
      </c>
      <c r="B57" s="14"/>
      <c r="C57" s="15" t="s">
        <v>20</v>
      </c>
      <c r="D57" s="8"/>
      <c r="E57" s="7"/>
      <c r="F57" s="7"/>
      <c r="G57" s="6"/>
    </row>
    <row r="58" spans="1:7">
      <c r="A58" s="4"/>
      <c r="B58" s="14" t="s">
        <v>68</v>
      </c>
      <c r="C58" s="6" t="s">
        <v>42</v>
      </c>
      <c r="D58" s="6" t="s">
        <v>63</v>
      </c>
      <c r="E58" s="7">
        <v>10000000</v>
      </c>
      <c r="F58" s="7"/>
      <c r="G58" s="6"/>
    </row>
    <row r="59" spans="1:7">
      <c r="A59" s="4"/>
      <c r="B59" s="14" t="s">
        <v>68</v>
      </c>
      <c r="C59" s="9" t="s">
        <v>25</v>
      </c>
      <c r="D59" s="6" t="s">
        <v>63</v>
      </c>
      <c r="E59" s="7">
        <v>100000000</v>
      </c>
      <c r="F59" s="7"/>
      <c r="G59" s="6"/>
    </row>
    <row r="60" spans="1:7">
      <c r="A60" s="4">
        <v>19</v>
      </c>
      <c r="B60" s="14"/>
      <c r="C60" s="23" t="s">
        <v>46</v>
      </c>
      <c r="D60" s="23"/>
      <c r="E60" s="23"/>
      <c r="F60" s="23"/>
      <c r="G60" s="23"/>
    </row>
    <row r="61" spans="1:7">
      <c r="A61" s="4"/>
      <c r="B61" s="14" t="s">
        <v>68</v>
      </c>
      <c r="C61" s="9" t="s">
        <v>24</v>
      </c>
      <c r="D61" s="9" t="s">
        <v>51</v>
      </c>
      <c r="E61" s="7">
        <v>100000000</v>
      </c>
      <c r="F61" s="7"/>
      <c r="G61" s="20" t="s">
        <v>56</v>
      </c>
    </row>
    <row r="62" spans="1:7">
      <c r="A62" s="4"/>
      <c r="B62" s="14" t="s">
        <v>68</v>
      </c>
      <c r="C62" s="9" t="s">
        <v>25</v>
      </c>
      <c r="D62" s="9" t="s">
        <v>51</v>
      </c>
      <c r="E62" s="7">
        <v>1000000000</v>
      </c>
      <c r="F62" s="7"/>
      <c r="G62" s="21"/>
    </row>
    <row r="63" spans="1:7" ht="31.5" customHeight="1">
      <c r="A63" s="4"/>
      <c r="B63" s="14" t="s">
        <v>68</v>
      </c>
      <c r="C63" s="11" t="s">
        <v>26</v>
      </c>
      <c r="D63" s="11" t="s">
        <v>54</v>
      </c>
      <c r="E63" s="7">
        <v>500000000</v>
      </c>
      <c r="F63" s="7"/>
      <c r="G63" s="22"/>
    </row>
    <row r="64" spans="1:7">
      <c r="A64" s="4">
        <v>21</v>
      </c>
      <c r="B64" s="14" t="s">
        <v>68</v>
      </c>
      <c r="C64" s="23" t="s">
        <v>31</v>
      </c>
      <c r="D64" s="23"/>
      <c r="E64" s="23"/>
      <c r="F64" s="23"/>
      <c r="G64" s="23"/>
    </row>
    <row r="65" spans="1:7">
      <c r="A65" s="4"/>
      <c r="B65" s="14" t="s">
        <v>68</v>
      </c>
      <c r="C65" s="9" t="s">
        <v>24</v>
      </c>
      <c r="D65" s="9" t="s">
        <v>51</v>
      </c>
      <c r="E65" s="7">
        <v>100000000</v>
      </c>
      <c r="F65" s="7"/>
      <c r="G65" s="20" t="s">
        <v>56</v>
      </c>
    </row>
    <row r="66" spans="1:7">
      <c r="A66" s="4"/>
      <c r="B66" s="14" t="s">
        <v>68</v>
      </c>
      <c r="C66" s="9" t="s">
        <v>25</v>
      </c>
      <c r="D66" s="9" t="s">
        <v>51</v>
      </c>
      <c r="E66" s="7">
        <v>1000000000</v>
      </c>
      <c r="F66" s="7"/>
      <c r="G66" s="21"/>
    </row>
    <row r="67" spans="1:7" ht="45">
      <c r="A67" s="4"/>
      <c r="B67" s="14" t="s">
        <v>68</v>
      </c>
      <c r="C67" s="10" t="s">
        <v>26</v>
      </c>
      <c r="D67" s="11" t="s">
        <v>54</v>
      </c>
      <c r="E67" s="7">
        <v>500000000</v>
      </c>
      <c r="F67" s="7"/>
      <c r="G67" s="22"/>
    </row>
    <row r="68" spans="1:7">
      <c r="A68" s="4">
        <v>22</v>
      </c>
      <c r="B68" s="14" t="s">
        <v>68</v>
      </c>
      <c r="C68" s="23" t="s">
        <v>32</v>
      </c>
      <c r="D68" s="23"/>
      <c r="E68" s="23"/>
      <c r="F68" s="23"/>
      <c r="G68" s="23"/>
    </row>
    <row r="69" spans="1:7">
      <c r="A69" s="4"/>
      <c r="B69" s="14" t="s">
        <v>68</v>
      </c>
      <c r="C69" s="9" t="s">
        <v>24</v>
      </c>
      <c r="D69" s="9" t="s">
        <v>51</v>
      </c>
      <c r="E69" s="7">
        <v>100000000</v>
      </c>
      <c r="F69" s="7"/>
      <c r="G69" s="20" t="s">
        <v>56</v>
      </c>
    </row>
    <row r="70" spans="1:7">
      <c r="A70" s="4"/>
      <c r="B70" s="14" t="s">
        <v>68</v>
      </c>
      <c r="C70" s="9" t="s">
        <v>25</v>
      </c>
      <c r="D70" s="9" t="s">
        <v>51</v>
      </c>
      <c r="E70" s="7">
        <v>1000000000</v>
      </c>
      <c r="F70" s="7"/>
      <c r="G70" s="21"/>
    </row>
    <row r="71" spans="1:7" ht="45">
      <c r="A71" s="4"/>
      <c r="B71" s="14" t="s">
        <v>68</v>
      </c>
      <c r="C71" s="10" t="s">
        <v>26</v>
      </c>
      <c r="D71" s="11" t="s">
        <v>54</v>
      </c>
      <c r="E71" s="7">
        <v>500000000</v>
      </c>
      <c r="F71" s="7"/>
      <c r="G71" s="22"/>
    </row>
  </sheetData>
  <sheetProtection password="CAE0" sheet="1" formatCells="0" formatColumns="0" formatRows="0" insertColumns="0" insertRows="0" insertHyperlinks="0" deleteColumns="0" deleteRows="0" sort="0" autoFilter="0" pivotTables="0"/>
  <autoFilter ref="A1:G71">
    <filterColumn colId="1"/>
    <filterColumn colId="5"/>
  </autoFilter>
  <mergeCells count="27">
    <mergeCell ref="C15:G15"/>
    <mergeCell ref="G26:G27"/>
    <mergeCell ref="G20:G22"/>
    <mergeCell ref="G16:G18"/>
    <mergeCell ref="C2:G2"/>
    <mergeCell ref="C5:G5"/>
    <mergeCell ref="C8:G8"/>
    <mergeCell ref="C11:G11"/>
    <mergeCell ref="C19:G19"/>
    <mergeCell ref="C23:G23"/>
    <mergeCell ref="C25:G25"/>
    <mergeCell ref="C44:G44"/>
    <mergeCell ref="C28:G28"/>
    <mergeCell ref="G50:G52"/>
    <mergeCell ref="G61:G63"/>
    <mergeCell ref="G65:G67"/>
    <mergeCell ref="C35:G35"/>
    <mergeCell ref="C38:G38"/>
    <mergeCell ref="C41:G41"/>
    <mergeCell ref="C47:G47"/>
    <mergeCell ref="C49:G49"/>
    <mergeCell ref="C53:G53"/>
    <mergeCell ref="G69:G71"/>
    <mergeCell ref="C55:G55"/>
    <mergeCell ref="C60:G60"/>
    <mergeCell ref="C64:G64"/>
    <mergeCell ref="C68:G68"/>
  </mergeCells>
  <dataValidations count="1">
    <dataValidation type="list" allowBlank="1" showInputMessage="1" showErrorMessage="1" sqref="B2:B71">
      <formula1>"All, Public,Private"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Co. Data</vt:lpstr>
      <vt:lpstr>Limites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2015-02-06T06:46:37Z</cp:lastPrinted>
  <dcterms:created xsi:type="dcterms:W3CDTF">2015-01-23T09:45:22Z</dcterms:created>
  <dcterms:modified xsi:type="dcterms:W3CDTF">2015-02-07T10:02:29Z</dcterms:modified>
</cp:coreProperties>
</file>