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35" windowWidth="19035" windowHeight="10995"/>
  </bookViews>
  <sheets>
    <sheet name="Bs,Pl,Ct,Mat" sheetId="1" r:id="rId1"/>
    <sheet name="TDS REC" sheetId="2" r:id="rId2"/>
    <sheet name="VAT REC" sheetId="3" r:id="rId3"/>
    <sheet name="Salary statement" sheetId="4" r:id="rId4"/>
    <sheet name="Reports " sheetId="5" r:id="rId5"/>
    <sheet name="Check list" sheetId="6" r:id="rId6"/>
  </sheets>
  <externalReferences>
    <externalReference r:id="rId7"/>
    <externalReference r:id="rId8"/>
    <externalReference r:id="rId9"/>
  </externalReferences>
  <calcPr calcId="125725"/>
</workbook>
</file>

<file path=xl/calcChain.xml><?xml version="1.0" encoding="utf-8"?>
<calcChain xmlns="http://schemas.openxmlformats.org/spreadsheetml/2006/main">
  <c r="P39" i="1"/>
  <c r="L35" i="5" l="1"/>
  <c r="L25"/>
  <c r="D31"/>
  <c r="D25"/>
  <c r="H44" i="4" l="1"/>
  <c r="G44"/>
  <c r="F44"/>
  <c r="E44"/>
  <c r="D44"/>
  <c r="H43"/>
  <c r="G43"/>
  <c r="F43"/>
  <c r="E43"/>
  <c r="D43"/>
  <c r="H42"/>
  <c r="G42"/>
  <c r="F42"/>
  <c r="E42"/>
  <c r="D42"/>
  <c r="H41"/>
  <c r="G41"/>
  <c r="F41"/>
  <c r="E41"/>
  <c r="D41"/>
  <c r="H40"/>
  <c r="G40"/>
  <c r="F40"/>
  <c r="E40"/>
  <c r="D40"/>
  <c r="H39"/>
  <c r="G39"/>
  <c r="F39"/>
  <c r="E39"/>
  <c r="D39"/>
  <c r="H38"/>
  <c r="G38"/>
  <c r="F38"/>
  <c r="E38"/>
  <c r="D38"/>
  <c r="H37"/>
  <c r="G37"/>
  <c r="F37"/>
  <c r="E37"/>
  <c r="D37"/>
  <c r="H36"/>
  <c r="G36"/>
  <c r="F36"/>
  <c r="E36"/>
  <c r="H35"/>
  <c r="G35"/>
  <c r="F35"/>
  <c r="E35"/>
  <c r="D35"/>
  <c r="H34"/>
  <c r="G34"/>
  <c r="F34"/>
  <c r="E34"/>
  <c r="D34"/>
  <c r="H33"/>
  <c r="G33"/>
  <c r="F33"/>
  <c r="E33"/>
  <c r="D33"/>
  <c r="H32"/>
  <c r="G32"/>
  <c r="F32"/>
  <c r="E32"/>
  <c r="D32"/>
  <c r="H31"/>
  <c r="G31"/>
  <c r="F31"/>
  <c r="E31"/>
  <c r="D31"/>
  <c r="H30"/>
  <c r="G30"/>
  <c r="F30"/>
  <c r="E30"/>
  <c r="D30"/>
  <c r="H29"/>
  <c r="H45" s="1"/>
  <c r="G29"/>
  <c r="G45" s="1"/>
  <c r="F29"/>
  <c r="F45" s="1"/>
  <c r="E29"/>
  <c r="E45" s="1"/>
  <c r="D29"/>
  <c r="BV22"/>
  <c r="BU22"/>
  <c r="BT22"/>
  <c r="BS22"/>
  <c r="BR22"/>
  <c r="BP22"/>
  <c r="BO22"/>
  <c r="BN22"/>
  <c r="BM22"/>
  <c r="BL22"/>
  <c r="BJ22"/>
  <c r="BI22"/>
  <c r="BH22"/>
  <c r="BG22"/>
  <c r="BF22"/>
  <c r="BD22"/>
  <c r="BC22"/>
  <c r="BB22"/>
  <c r="BA22"/>
  <c r="AZ22"/>
  <c r="AX22"/>
  <c r="AW22"/>
  <c r="AV22"/>
  <c r="AU22"/>
  <c r="AT22"/>
  <c r="AR22"/>
  <c r="AQ22"/>
  <c r="AP22"/>
  <c r="AO22"/>
  <c r="AN22"/>
  <c r="AL22"/>
  <c r="AK22"/>
  <c r="AJ22"/>
  <c r="AI22"/>
  <c r="AH22"/>
  <c r="AF22"/>
  <c r="AE22"/>
  <c r="AD22"/>
  <c r="AC22"/>
  <c r="AB22"/>
  <c r="Z22"/>
  <c r="Y22"/>
  <c r="X22"/>
  <c r="W22"/>
  <c r="V22"/>
  <c r="T22"/>
  <c r="S22"/>
  <c r="R22"/>
  <c r="Q22"/>
  <c r="N22"/>
  <c r="M22"/>
  <c r="L22"/>
  <c r="K22"/>
  <c r="J22"/>
  <c r="H22"/>
  <c r="G22"/>
  <c r="F22"/>
  <c r="E22"/>
  <c r="D22"/>
  <c r="BW21"/>
  <c r="BQ21"/>
  <c r="BK21"/>
  <c r="BE21"/>
  <c r="AY21"/>
  <c r="AS21"/>
  <c r="AM21"/>
  <c r="AG21"/>
  <c r="AA21"/>
  <c r="U21"/>
  <c r="O21"/>
  <c r="I21"/>
  <c r="BW20"/>
  <c r="BQ20"/>
  <c r="BK20"/>
  <c r="BE20"/>
  <c r="AY20"/>
  <c r="AS20"/>
  <c r="AM20"/>
  <c r="AG20"/>
  <c r="AA20"/>
  <c r="U20"/>
  <c r="O20"/>
  <c r="I20"/>
  <c r="BW19"/>
  <c r="BQ19"/>
  <c r="BK19"/>
  <c r="BE19"/>
  <c r="AY19"/>
  <c r="AS19"/>
  <c r="AM19"/>
  <c r="AG19"/>
  <c r="AA19"/>
  <c r="U19"/>
  <c r="O19"/>
  <c r="I19"/>
  <c r="BW18"/>
  <c r="BQ18"/>
  <c r="BK18"/>
  <c r="BE18"/>
  <c r="AY18"/>
  <c r="AS18"/>
  <c r="AM18"/>
  <c r="AG18"/>
  <c r="AA18"/>
  <c r="U18"/>
  <c r="O18"/>
  <c r="I18"/>
  <c r="BW17"/>
  <c r="BQ17"/>
  <c r="BK17"/>
  <c r="BE17"/>
  <c r="AY17"/>
  <c r="AS17"/>
  <c r="AM17"/>
  <c r="AG17"/>
  <c r="AA17"/>
  <c r="U17"/>
  <c r="O17"/>
  <c r="I17"/>
  <c r="BW16"/>
  <c r="BQ16"/>
  <c r="BK16"/>
  <c r="BE16"/>
  <c r="AY16"/>
  <c r="AS16"/>
  <c r="AM16"/>
  <c r="AG16"/>
  <c r="AA16"/>
  <c r="U16"/>
  <c r="O16"/>
  <c r="I16"/>
  <c r="BW15"/>
  <c r="BQ15"/>
  <c r="BK15"/>
  <c r="BE15"/>
  <c r="AY15"/>
  <c r="AS15"/>
  <c r="AM15"/>
  <c r="AG15"/>
  <c r="AA15"/>
  <c r="U15"/>
  <c r="O15"/>
  <c r="I15"/>
  <c r="BW14"/>
  <c r="BQ14"/>
  <c r="BK14"/>
  <c r="BE14"/>
  <c r="AY14"/>
  <c r="AS14"/>
  <c r="AM14"/>
  <c r="AG14"/>
  <c r="AA14"/>
  <c r="U14"/>
  <c r="O14"/>
  <c r="I14"/>
  <c r="BW13"/>
  <c r="BQ13"/>
  <c r="BK13"/>
  <c r="BE13"/>
  <c r="AY13"/>
  <c r="AS13"/>
  <c r="AM13"/>
  <c r="AG13"/>
  <c r="AA13"/>
  <c r="U13"/>
  <c r="O13"/>
  <c r="I13"/>
  <c r="BW12"/>
  <c r="BQ12"/>
  <c r="BK12"/>
  <c r="BE12"/>
  <c r="AY12"/>
  <c r="AS12"/>
  <c r="AM12"/>
  <c r="AG12"/>
  <c r="AA12"/>
  <c r="U12"/>
  <c r="O12"/>
  <c r="I12"/>
  <c r="BW11"/>
  <c r="BQ11"/>
  <c r="BK11"/>
  <c r="BE11"/>
  <c r="AY11"/>
  <c r="AS11"/>
  <c r="AM11"/>
  <c r="AG11"/>
  <c r="AA11"/>
  <c r="U11"/>
  <c r="O11"/>
  <c r="I11"/>
  <c r="BW10"/>
  <c r="BQ10"/>
  <c r="BK10"/>
  <c r="BE10"/>
  <c r="AY10"/>
  <c r="AS10"/>
  <c r="AM10"/>
  <c r="AG10"/>
  <c r="AA10"/>
  <c r="U10"/>
  <c r="O10"/>
  <c r="I10"/>
  <c r="BW9"/>
  <c r="BQ9"/>
  <c r="BK9"/>
  <c r="BE9"/>
  <c r="AY9"/>
  <c r="AS9"/>
  <c r="AM9"/>
  <c r="AG9"/>
  <c r="AA9"/>
  <c r="U9"/>
  <c r="O9"/>
  <c r="I9"/>
  <c r="BW8"/>
  <c r="BQ8"/>
  <c r="BK8"/>
  <c r="BE8"/>
  <c r="AY8"/>
  <c r="AS8"/>
  <c r="AM8"/>
  <c r="AG8"/>
  <c r="AA8"/>
  <c r="U8"/>
  <c r="O8"/>
  <c r="I8"/>
  <c r="BW7"/>
  <c r="BQ7"/>
  <c r="BK7"/>
  <c r="BE7"/>
  <c r="AY7"/>
  <c r="AS7"/>
  <c r="AM7"/>
  <c r="AG7"/>
  <c r="AA7"/>
  <c r="U7"/>
  <c r="O7"/>
  <c r="I7"/>
  <c r="BW6"/>
  <c r="BW22" s="1"/>
  <c r="BQ6"/>
  <c r="BQ22" s="1"/>
  <c r="BK6"/>
  <c r="BK22" s="1"/>
  <c r="BE6"/>
  <c r="BE22" s="1"/>
  <c r="AY6"/>
  <c r="AY22" s="1"/>
  <c r="AS6"/>
  <c r="AS22" s="1"/>
  <c r="AM6"/>
  <c r="AM22" s="1"/>
  <c r="AG6"/>
  <c r="AG22" s="1"/>
  <c r="AA6"/>
  <c r="AA22" s="1"/>
  <c r="U6"/>
  <c r="U22" s="1"/>
  <c r="O6"/>
  <c r="O22" s="1"/>
  <c r="I6"/>
  <c r="I29" l="1"/>
  <c r="I30"/>
  <c r="I31"/>
  <c r="I32"/>
  <c r="I33"/>
  <c r="I34"/>
  <c r="I35"/>
  <c r="I36"/>
  <c r="I37"/>
  <c r="I38"/>
  <c r="I39"/>
  <c r="I40"/>
  <c r="I41"/>
  <c r="I42"/>
  <c r="I43"/>
  <c r="I44"/>
  <c r="D36"/>
  <c r="P22"/>
  <c r="D45"/>
  <c r="I22"/>
  <c r="I45" l="1"/>
  <c r="R6" i="3" l="1"/>
  <c r="Q6"/>
  <c r="P6"/>
  <c r="O6"/>
  <c r="N6"/>
  <c r="I6"/>
  <c r="T6" s="1"/>
  <c r="H6"/>
  <c r="S6" s="1"/>
  <c r="AI338" i="1" l="1"/>
  <c r="AI342" s="1"/>
  <c r="AI344" s="1"/>
  <c r="AI330"/>
  <c r="AI334" s="1"/>
  <c r="AI32"/>
  <c r="AI116" s="1"/>
  <c r="E8"/>
  <c r="E7"/>
  <c r="F9" l="1"/>
  <c r="F10" s="1"/>
  <c r="F11" s="1"/>
  <c r="F12" s="1"/>
  <c r="H8" i="2"/>
  <c r="J8" s="1"/>
  <c r="M8" s="1"/>
  <c r="BO46" i="1" l="1"/>
  <c r="BP46" s="1"/>
  <c r="BL44"/>
  <c r="BP44" s="1"/>
  <c r="BL42"/>
  <c r="BO41"/>
  <c r="BP41" s="1"/>
  <c r="BO40"/>
  <c r="BP40" s="1"/>
  <c r="BO39"/>
  <c r="BP39" s="1"/>
  <c r="BO38"/>
  <c r="BP38" s="1"/>
  <c r="BO37"/>
  <c r="BP37" s="1"/>
  <c r="BL36"/>
  <c r="BP36" s="1"/>
  <c r="BK23"/>
  <c r="BP23"/>
  <c r="BR23"/>
  <c r="BM23"/>
  <c r="BL23"/>
  <c r="BY71"/>
  <c r="BX52"/>
  <c r="BL34" l="1"/>
  <c r="BP34" s="1"/>
  <c r="BP42" s="1"/>
  <c r="BS23"/>
  <c r="BU23"/>
  <c r="BQ23"/>
  <c r="BY58"/>
  <c r="BN23" l="1"/>
  <c r="BY63"/>
  <c r="BY64" s="1"/>
  <c r="BT23" l="1"/>
  <c r="BE41" l="1"/>
  <c r="BG44"/>
  <c r="BB44"/>
  <c r="BF44" s="1"/>
  <c r="BG38"/>
  <c r="BF38"/>
  <c r="BG37"/>
  <c r="BB37"/>
  <c r="BB41" s="1"/>
  <c r="BG36"/>
  <c r="BG41" s="1"/>
  <c r="BF36"/>
  <c r="BD26"/>
  <c r="BC26"/>
  <c r="BB26"/>
  <c r="BD24"/>
  <c r="BC24"/>
  <c r="BB24"/>
  <c r="BE28"/>
  <c r="BD22"/>
  <c r="BC22"/>
  <c r="BB22"/>
  <c r="BD20"/>
  <c r="BC20"/>
  <c r="BB20"/>
  <c r="BD18"/>
  <c r="BC18"/>
  <c r="BB18"/>
  <c r="BD16"/>
  <c r="BB16"/>
  <c r="BD14"/>
  <c r="BC14"/>
  <c r="BB14"/>
  <c r="K23"/>
  <c r="P101"/>
  <c r="P100"/>
  <c r="Q98"/>
  <c r="Q90"/>
  <c r="P79"/>
  <c r="Q83" s="1"/>
  <c r="P72"/>
  <c r="P71"/>
  <c r="P70"/>
  <c r="P69"/>
  <c r="P68"/>
  <c r="P64"/>
  <c r="P63"/>
  <c r="P62"/>
  <c r="P59"/>
  <c r="P40"/>
  <c r="Q86" s="1"/>
  <c r="P13"/>
  <c r="Q36" s="1"/>
  <c r="Q37" s="1"/>
  <c r="W56"/>
  <c r="W55"/>
  <c r="W54"/>
  <c r="W53"/>
  <c r="W52"/>
  <c r="W51"/>
  <c r="W48"/>
  <c r="W47"/>
  <c r="W46"/>
  <c r="W45"/>
  <c r="W40"/>
  <c r="W32"/>
  <c r="W31"/>
  <c r="W30"/>
  <c r="W29"/>
  <c r="W26"/>
  <c r="W25"/>
  <c r="W24"/>
  <c r="W23"/>
  <c r="W20"/>
  <c r="W18"/>
  <c r="W17"/>
  <c r="W16"/>
  <c r="X56"/>
  <c r="X55"/>
  <c r="X54"/>
  <c r="X53"/>
  <c r="X52"/>
  <c r="X51"/>
  <c r="X48"/>
  <c r="X47"/>
  <c r="X46"/>
  <c r="X45"/>
  <c r="X40"/>
  <c r="X32"/>
  <c r="X31"/>
  <c r="X30"/>
  <c r="X29"/>
  <c r="X26"/>
  <c r="X24"/>
  <c r="X25"/>
  <c r="X23"/>
  <c r="X20"/>
  <c r="X18"/>
  <c r="X17"/>
  <c r="X16"/>
  <c r="V56"/>
  <c r="V55"/>
  <c r="V54"/>
  <c r="V53"/>
  <c r="V52"/>
  <c r="V51"/>
  <c r="V48"/>
  <c r="V47"/>
  <c r="V46"/>
  <c r="V45"/>
  <c r="V40"/>
  <c r="V32"/>
  <c r="V31"/>
  <c r="V30"/>
  <c r="V29"/>
  <c r="V26"/>
  <c r="V25"/>
  <c r="V24"/>
  <c r="V23"/>
  <c r="V20"/>
  <c r="V18"/>
  <c r="V17"/>
  <c r="V16"/>
  <c r="BB28" l="1"/>
  <c r="BD28"/>
  <c r="BF37"/>
  <c r="Q55"/>
  <c r="Q56" s="1"/>
  <c r="Q72"/>
  <c r="Q101"/>
  <c r="BC28"/>
  <c r="BF28"/>
  <c r="K21"/>
  <c r="K22" s="1"/>
  <c r="K27" s="1"/>
  <c r="K29" s="1"/>
  <c r="Q73" l="1"/>
  <c r="Q84" s="1"/>
  <c r="Q87" s="1"/>
  <c r="Q91" s="1"/>
  <c r="Q93" s="1"/>
  <c r="Q94" s="1"/>
  <c r="Q95" s="1"/>
  <c r="BD41"/>
  <c r="BF39"/>
  <c r="BF41" s="1"/>
  <c r="BG28"/>
  <c r="K30"/>
  <c r="K31" s="1"/>
  <c r="K32" s="1"/>
  <c r="K33" l="1"/>
  <c r="Q96"/>
  <c r="Q97" s="1"/>
  <c r="Q99" s="1"/>
  <c r="Q102" s="1"/>
</calcChain>
</file>

<file path=xl/sharedStrings.xml><?xml version="1.0" encoding="utf-8"?>
<sst xmlns="http://schemas.openxmlformats.org/spreadsheetml/2006/main" count="1324" uniqueCount="833">
  <si>
    <t>Revised Schedule VI Format</t>
  </si>
  <si>
    <t>Particulars</t>
  </si>
  <si>
    <t xml:space="preserve">Note No </t>
  </si>
  <si>
    <t>Figures as at the end of the current reporting period</t>
  </si>
  <si>
    <t>Figures as at the end of the previous reporting period</t>
  </si>
  <si>
    <t>I.</t>
  </si>
  <si>
    <t>Shareholder's Fund</t>
  </si>
  <si>
    <t>(a) Share Capital</t>
  </si>
  <si>
    <t>(b) Reserves &amp; Surplus</t>
  </si>
  <si>
    <t>( c)Money Received against Share Warrants</t>
  </si>
  <si>
    <t>Share Application Money pending allotment</t>
  </si>
  <si>
    <t>Balance Sheet as at…………….</t>
  </si>
  <si>
    <t>Authorised Capital:</t>
  </si>
  <si>
    <t>Issued Capital:</t>
  </si>
  <si>
    <t>Subscribed &amp; Paid up Capital:</t>
  </si>
  <si>
    <t>Subscribed but not fully Paid Up:</t>
  </si>
  <si>
    <t>Reserves &amp; Surplus:</t>
  </si>
  <si>
    <t>Share Capital:</t>
  </si>
  <si>
    <t>a. Capital Reserve</t>
  </si>
  <si>
    <t>b. Capital Redemption Reserve</t>
  </si>
  <si>
    <t>c. Securities Premium Reserve</t>
  </si>
  <si>
    <t>d. Debenture Redemption Reserve</t>
  </si>
  <si>
    <t>e. Revaluation Reserve</t>
  </si>
  <si>
    <t>f. Share Options Outstanding Account</t>
  </si>
  <si>
    <t>g. Other Reserves</t>
  </si>
  <si>
    <t>h. Profit &amp; Loss Appropriation A/c</t>
  </si>
  <si>
    <t xml:space="preserve">        Opening Balance</t>
  </si>
  <si>
    <r>
      <t xml:space="preserve">         </t>
    </r>
    <r>
      <rPr>
        <b/>
        <u/>
        <sz val="11"/>
        <color theme="1"/>
        <rFont val="Calibri"/>
        <family val="2"/>
        <scheme val="minor"/>
      </rPr>
      <t>Add:</t>
    </r>
    <r>
      <rPr>
        <sz val="11"/>
        <color theme="1"/>
        <rFont val="Calibri"/>
        <family val="2"/>
        <scheme val="minor"/>
      </rPr>
      <t xml:space="preserve">  Profit/(Loss) during the year</t>
    </r>
  </si>
  <si>
    <t>Non Current Liabilities</t>
  </si>
  <si>
    <t>(a) Long Term Borrowings</t>
  </si>
  <si>
    <t>(b) Deferred Tax Liabilities (Net)</t>
  </si>
  <si>
    <t>(c )Other Long term Liabilities</t>
  </si>
  <si>
    <t>(d) Long term Provision</t>
  </si>
  <si>
    <t>Current Liabilities</t>
  </si>
  <si>
    <t>(a) Short term Borrowings</t>
  </si>
  <si>
    <t>(b) Trade Payables</t>
  </si>
  <si>
    <t>(c )Other Current Liabilities</t>
  </si>
  <si>
    <t>(d) Short Term Provisions</t>
  </si>
  <si>
    <t>TOTAL</t>
  </si>
  <si>
    <t>II</t>
  </si>
  <si>
    <t>II.</t>
  </si>
  <si>
    <t>Non Current Assets</t>
  </si>
  <si>
    <t>(a) Fixed Assets</t>
  </si>
  <si>
    <t>(b) Non Current Investment</t>
  </si>
  <si>
    <t>(c )Deferred Tax Asset (net)</t>
  </si>
  <si>
    <t>(d) Long Term Loans &amp; Advances</t>
  </si>
  <si>
    <t>(e) Other Non Current Assets</t>
  </si>
  <si>
    <t>Current Assets</t>
  </si>
  <si>
    <t>(a) Current Investments</t>
  </si>
  <si>
    <t>(b) Inventories</t>
  </si>
  <si>
    <t>(c )Trade Receivables</t>
  </si>
  <si>
    <t>(e) Short Term Loans &amp; Advances</t>
  </si>
  <si>
    <t>(d) Cash and Cash equivalent</t>
  </si>
  <si>
    <t>(f) Other Current Assets</t>
  </si>
  <si>
    <t>EQUITY AND LIABILITIES</t>
  </si>
  <si>
    <t>ASSETS</t>
  </si>
  <si>
    <t xml:space="preserve">         (i) Tangible Assets</t>
  </si>
  <si>
    <t xml:space="preserve">         (ii) Intangible Assets</t>
  </si>
  <si>
    <t xml:space="preserve">         (iii) Capital Work In Progress</t>
  </si>
  <si>
    <t xml:space="preserve">         (iv) Intangible Assets under Development</t>
  </si>
  <si>
    <t>Profit and Loss Statement for the year ended………………</t>
  </si>
  <si>
    <t>I</t>
  </si>
  <si>
    <t>Revenue from Operation</t>
  </si>
  <si>
    <t>Other Income</t>
  </si>
  <si>
    <t>III</t>
  </si>
  <si>
    <t>Total  Revenue (I + II)</t>
  </si>
  <si>
    <t>Expenses:</t>
  </si>
  <si>
    <t>Cost of materials consumed</t>
  </si>
  <si>
    <t>Purchases of Stock In Trade</t>
  </si>
  <si>
    <t>Changes in inventories of Finished Goods/ Work in Progress/ Stock in Trade</t>
  </si>
  <si>
    <t>Employee benefits expenses</t>
  </si>
  <si>
    <t>Finance cost</t>
  </si>
  <si>
    <t>Depreciation and Amortisation Expenses</t>
  </si>
  <si>
    <t>Other Expenses</t>
  </si>
  <si>
    <t>Total Expenses</t>
  </si>
  <si>
    <t>IV</t>
  </si>
  <si>
    <t>V</t>
  </si>
  <si>
    <t>Profit Before exceptional and extraordinary items and Tax (III - IV)</t>
  </si>
  <si>
    <t>VI</t>
  </si>
  <si>
    <t>Exceptional items</t>
  </si>
  <si>
    <t>VII</t>
  </si>
  <si>
    <t>Profit before extradrdinary items and tax  (V - VI)</t>
  </si>
  <si>
    <t>VIII</t>
  </si>
  <si>
    <t>Extraordinary items</t>
  </si>
  <si>
    <t>IX</t>
  </si>
  <si>
    <t>Profit Before Tax ( VII - VIII)</t>
  </si>
  <si>
    <t>X</t>
  </si>
  <si>
    <t>Tax Expenses</t>
  </si>
  <si>
    <t>(1) Current Tax</t>
  </si>
  <si>
    <t>(2) Deferred Tax</t>
  </si>
  <si>
    <t>XI</t>
  </si>
  <si>
    <t>Profit (Loss) for the period from continuing operations (VII - VIII)</t>
  </si>
  <si>
    <t>XII</t>
  </si>
  <si>
    <t>Profit/(Loss) from discontinuing operations</t>
  </si>
  <si>
    <t>XIII</t>
  </si>
  <si>
    <t>Tax expenses of discontinuing operations</t>
  </si>
  <si>
    <t>XIV</t>
  </si>
  <si>
    <t>Profit/(Loss) from discontinuing operations (after Tax) (XII - XIII)</t>
  </si>
  <si>
    <t>XV</t>
  </si>
  <si>
    <t>Profit (Loss) for the period (XI +XIV)</t>
  </si>
  <si>
    <t>XVI</t>
  </si>
  <si>
    <t>Earnings per Equity Share:</t>
  </si>
  <si>
    <t>(1) Basic</t>
  </si>
  <si>
    <t>(2) Diluted</t>
  </si>
  <si>
    <r>
      <t xml:space="preserve">…..% Preference shares  of  </t>
    </r>
    <r>
      <rPr>
        <sz val="11"/>
        <color theme="1"/>
        <rFont val="Rupee Foradian"/>
        <family val="2"/>
      </rPr>
      <t>`</t>
    </r>
    <r>
      <rPr>
        <sz val="11"/>
        <color theme="1"/>
        <rFont val="Calibri"/>
        <family val="2"/>
        <scheme val="minor"/>
      </rPr>
      <t xml:space="preserve"> ….. Each</t>
    </r>
  </si>
  <si>
    <r>
      <t xml:space="preserve">Equity Shares of </t>
    </r>
    <r>
      <rPr>
        <sz val="11"/>
        <color theme="1"/>
        <rFont val="Rupee Foradian"/>
        <family val="2"/>
      </rPr>
      <t>`</t>
    </r>
    <r>
      <rPr>
        <sz val="11"/>
        <color theme="1"/>
        <rFont val="Calibri"/>
        <family val="2"/>
        <scheme val="minor"/>
      </rPr>
      <t>………. Each</t>
    </r>
  </si>
  <si>
    <r>
      <t xml:space="preserve">…..% Preference shares  of  </t>
    </r>
    <r>
      <rPr>
        <sz val="11"/>
        <color theme="1"/>
        <rFont val="Rupee Foradian"/>
        <family val="2"/>
      </rPr>
      <t>`</t>
    </r>
    <r>
      <rPr>
        <sz val="11"/>
        <color theme="1"/>
        <rFont val="Calibri"/>
        <family val="2"/>
        <scheme val="minor"/>
      </rPr>
      <t xml:space="preserve"> ….. Each, not fully paid up</t>
    </r>
  </si>
  <si>
    <r>
      <t xml:space="preserve">Equity Shares of </t>
    </r>
    <r>
      <rPr>
        <sz val="11"/>
        <color theme="1"/>
        <rFont val="Rupee Foradian"/>
        <family val="2"/>
      </rPr>
      <t>`</t>
    </r>
    <r>
      <rPr>
        <sz val="11"/>
        <color theme="1"/>
        <rFont val="Calibri"/>
        <family val="2"/>
        <scheme val="minor"/>
      </rPr>
      <t>………. Each, not fully paid up</t>
    </r>
  </si>
  <si>
    <r>
      <t>(</t>
    </r>
    <r>
      <rPr>
        <b/>
        <sz val="11"/>
        <color theme="1"/>
        <rFont val="Rupee Foradian"/>
        <family val="2"/>
      </rPr>
      <t>`</t>
    </r>
    <r>
      <rPr>
        <b/>
        <sz val="11"/>
        <color theme="1"/>
        <rFont val="Calibri"/>
        <family val="2"/>
      </rPr>
      <t xml:space="preserve"> in …….)</t>
    </r>
  </si>
  <si>
    <r>
      <t>(</t>
    </r>
    <r>
      <rPr>
        <b/>
        <sz val="11"/>
        <color theme="1"/>
        <rFont val="Rupee Foradian"/>
        <family val="2"/>
      </rPr>
      <t>`</t>
    </r>
    <r>
      <rPr>
        <b/>
        <sz val="11"/>
        <color theme="1"/>
        <rFont val="Calibri"/>
        <family val="2"/>
      </rPr>
      <t xml:space="preserve"> in ……)</t>
    </r>
  </si>
  <si>
    <t>Long Term Borrowings:</t>
  </si>
  <si>
    <t>a. Bonds/ Debentures</t>
  </si>
  <si>
    <t>b. Term Loans</t>
  </si>
  <si>
    <t xml:space="preserve">     - From Bank</t>
  </si>
  <si>
    <t xml:space="preserve">     - From other Parties</t>
  </si>
  <si>
    <t>c. Deferred Payment liabilities</t>
  </si>
  <si>
    <t>d. Deposits</t>
  </si>
  <si>
    <t>e. Loans &amp; Advances from related parties</t>
  </si>
  <si>
    <t>f. Long term Finance lease obligation</t>
  </si>
  <si>
    <t>g. Other Loans &amp; Advances</t>
  </si>
  <si>
    <t>Other Long Term Liabilities:</t>
  </si>
  <si>
    <t>a. Trade Payables</t>
  </si>
  <si>
    <t>b. Others</t>
  </si>
  <si>
    <t>Long Term Provisions</t>
  </si>
  <si>
    <t>Long Term Provisions:</t>
  </si>
  <si>
    <t>b. Others (specify)</t>
  </si>
  <si>
    <t>`</t>
  </si>
  <si>
    <t>a. Provision for employee benefits</t>
  </si>
  <si>
    <t xml:space="preserve"> - Superannuation (unfunded)</t>
  </si>
  <si>
    <t xml:space="preserve"> - Gratuity (Unfunded)</t>
  </si>
  <si>
    <t xml:space="preserve"> - Leave Encashment  (Unfunded)</t>
  </si>
  <si>
    <t xml:space="preserve"> - ESOP/ESOS</t>
  </si>
  <si>
    <t>(b) Others (Specify)</t>
  </si>
  <si>
    <t>(a) Provision for employee benefits</t>
  </si>
  <si>
    <t>As at 31.3.20..</t>
  </si>
  <si>
    <t>Other Long Term Liabilities</t>
  </si>
  <si>
    <t>(a) Trade Payables</t>
  </si>
  <si>
    <t>(b) Others</t>
  </si>
  <si>
    <t>Short Term Borrowings</t>
  </si>
  <si>
    <t>Short Term Borrowings:</t>
  </si>
  <si>
    <t>a. Loans Repayable on demand</t>
  </si>
  <si>
    <t xml:space="preserve">       - from bank</t>
  </si>
  <si>
    <t xml:space="preserve">       - from other parties</t>
  </si>
  <si>
    <t>b. Loans &amp; Advances from related Parties</t>
  </si>
  <si>
    <t>c. Deposits</t>
  </si>
  <si>
    <t>d. Other Loans &amp; Advances (specify nature)</t>
  </si>
  <si>
    <t>a. Current maturities of Long Term Debt</t>
  </si>
  <si>
    <t>b. Current maturities of finance lease obligation</t>
  </si>
  <si>
    <t>c. Interest accrued but not due on borrowings</t>
  </si>
  <si>
    <t>d.Interest accrued and due on borrowings</t>
  </si>
  <si>
    <t>e. Income received in Advance</t>
  </si>
  <si>
    <t>f. Unpaid Dividends</t>
  </si>
  <si>
    <t>g. Application money received for allotment of securities and due for refund or interest</t>
  </si>
  <si>
    <t>h. Unpaid matured Deposits &amp; Interest accrued thereon</t>
  </si>
  <si>
    <t>i. Unpaid matured Debentures &amp; Interest accrued thereon</t>
  </si>
  <si>
    <t>j. Other Payables</t>
  </si>
  <si>
    <t>Other Current Liabilities</t>
  </si>
  <si>
    <t>Short Term Provisions</t>
  </si>
  <si>
    <t>Short Term Provisions:</t>
  </si>
  <si>
    <t>a. Provision for employee Benefits</t>
  </si>
  <si>
    <t>b. Others (Specify)</t>
  </si>
  <si>
    <t xml:space="preserve">        - Salary &amp; Reimbursements</t>
  </si>
  <si>
    <t xml:space="preserve">        - Contribution to PF</t>
  </si>
  <si>
    <t xml:space="preserve">        - Gratuity (Funded)</t>
  </si>
  <si>
    <t xml:space="preserve">        - Leave Encashment (Funded)</t>
  </si>
  <si>
    <t xml:space="preserve">        - Superannuation (Funded)</t>
  </si>
  <si>
    <t xml:space="preserve">        - ESOP/ESOS</t>
  </si>
  <si>
    <t>a. Investment in Property</t>
  </si>
  <si>
    <t>b. Investment in Equity Instruments</t>
  </si>
  <si>
    <t>c. Investment in Preference Shares</t>
  </si>
  <si>
    <t>d. Investment in Government or Trust Securities</t>
  </si>
  <si>
    <t>e. Investment in Debentures or bonds</t>
  </si>
  <si>
    <t>f. Investment in Mutual Funds</t>
  </si>
  <si>
    <t>g. Investment in Partnership Firms</t>
  </si>
  <si>
    <t>h. Investment in other non current investment (specify)</t>
  </si>
  <si>
    <t>Non Current Investments:</t>
  </si>
  <si>
    <t>Investments:</t>
  </si>
  <si>
    <t>Total (A)</t>
  </si>
  <si>
    <t>Trade Investments: (A)</t>
  </si>
  <si>
    <t>Other Investments: (B)</t>
  </si>
  <si>
    <t>Total (B)</t>
  </si>
  <si>
    <t>Grand Total (A+B)</t>
  </si>
  <si>
    <t>Less: Provision for Dimunition in value of Investments</t>
  </si>
  <si>
    <t>Long Term Loans &amp; Advances:</t>
  </si>
  <si>
    <t>a. Capital Advances</t>
  </si>
  <si>
    <t>b. Security Deposit</t>
  </si>
  <si>
    <t>c. Loans &amp; Advances to related Parties</t>
  </si>
  <si>
    <t>d. Other Loans &amp; Advances(Specify)</t>
  </si>
  <si>
    <t>Other Non Current Assets:</t>
  </si>
  <si>
    <t>a. Long term Trade Receivables</t>
  </si>
  <si>
    <t>c. Debts due by related parties</t>
  </si>
  <si>
    <t>Current Investments:</t>
  </si>
  <si>
    <t>a. Investments in Equity Instruments</t>
  </si>
  <si>
    <t>b. Investment in Preference Shares</t>
  </si>
  <si>
    <t>c. Investments in government or trust securities;</t>
  </si>
  <si>
    <t>d. Investments in debentures or bonds;</t>
  </si>
  <si>
    <t>e. Investments in Mutual Funds;</t>
  </si>
  <si>
    <t>f. Investments in partnership firms</t>
  </si>
  <si>
    <t>g. Other investments (specify nature).</t>
  </si>
  <si>
    <t>Less: Provision for dimunition in the value of Investments</t>
  </si>
  <si>
    <t>Inventories:</t>
  </si>
  <si>
    <t>a. Raw materials</t>
  </si>
  <si>
    <t>b. Work-in-progress</t>
  </si>
  <si>
    <t>c. Finished goods</t>
  </si>
  <si>
    <t>d. Stock-in-trade</t>
  </si>
  <si>
    <t>f. Stores and spares</t>
  </si>
  <si>
    <t>g. Loose Tools</t>
  </si>
  <si>
    <t>h. Others</t>
  </si>
  <si>
    <t>(Goods in transit sholud be disclosed under the relevant heads)</t>
  </si>
  <si>
    <t>a. Raw materials &amp; Components (Value at……………………)</t>
  </si>
  <si>
    <t xml:space="preserve">      Goods in Transit</t>
  </si>
  <si>
    <t>b. Work-in-progress (Values at………………………………)</t>
  </si>
  <si>
    <t>c. Finished goods (Valued at……………………………………)</t>
  </si>
  <si>
    <t>d. Stock-in-trade (Valued at …………………………………)</t>
  </si>
  <si>
    <t>f. Stores and spares (Valued at…………………………)</t>
  </si>
  <si>
    <t>g. Loose Tools (Valued at …………………………………)</t>
  </si>
  <si>
    <t>h. Others (Specify nature)</t>
  </si>
  <si>
    <t>Trade Receivables</t>
  </si>
  <si>
    <t>Trade Receivables:</t>
  </si>
  <si>
    <t xml:space="preserve">a. Receivables (for period exceeding six months from the date </t>
  </si>
  <si>
    <t xml:space="preserve">          they are due for payment)</t>
  </si>
  <si>
    <t>b. Secured Receivables</t>
  </si>
  <si>
    <t>c. Unsecured Receivables</t>
  </si>
  <si>
    <t>d. Doubtful Receivables</t>
  </si>
  <si>
    <t>Receivables outstanding for a period less than six months</t>
  </si>
  <si>
    <t>a. Secured Receivables</t>
  </si>
  <si>
    <t>b. Unsecured Receivables</t>
  </si>
  <si>
    <t>c. Doubtful Receivables</t>
  </si>
  <si>
    <t>Less: Provision for Doubtful debts</t>
  </si>
  <si>
    <t>Receivables outstanding for a period more than six months</t>
  </si>
  <si>
    <t>Cash &amp; Cash Equivalents:</t>
  </si>
  <si>
    <t>a. Balance with banks</t>
  </si>
  <si>
    <t>b. Cheques, drafts on hand</t>
  </si>
  <si>
    <t>c. Cash on hand</t>
  </si>
  <si>
    <t>d. Others (specify)</t>
  </si>
  <si>
    <t xml:space="preserve"> Earmarked Balances (eg/- unpaid dividend accounts)</t>
  </si>
  <si>
    <t xml:space="preserve"> Margin money</t>
  </si>
  <si>
    <t xml:space="preserve"> Security against borrowings</t>
  </si>
  <si>
    <t xml:space="preserve"> Guarantees</t>
  </si>
  <si>
    <t xml:space="preserve"> Other Commitments</t>
  </si>
  <si>
    <t>d. Others (specify nature)</t>
  </si>
  <si>
    <t>a. Balances with banks</t>
  </si>
  <si>
    <t>Short Term Loans &amp; Advance:</t>
  </si>
  <si>
    <t>a. Loans &amp; Advances to related parties</t>
  </si>
  <si>
    <t>b. Secured Loans &amp; Advances</t>
  </si>
  <si>
    <t>c. Unsecured Loans &amp; Advances</t>
  </si>
  <si>
    <t>d. Doubtful Loans &amp; Advances</t>
  </si>
  <si>
    <t>Short Term Loans &amp; Advances:</t>
  </si>
  <si>
    <t>Secured, considered good</t>
  </si>
  <si>
    <t>Unsecured, considered good</t>
  </si>
  <si>
    <t>Doubtful</t>
  </si>
  <si>
    <t>Less:Provision for doubtful loans and advances</t>
  </si>
  <si>
    <t>b. Others (specify nature)</t>
  </si>
  <si>
    <t>Loans &amp; Advances to related parties:</t>
  </si>
  <si>
    <t>Private Company in which director is a member</t>
  </si>
  <si>
    <t xml:space="preserve">Firm in which director is a partner </t>
  </si>
  <si>
    <t xml:space="preserve">Other officers of the Company </t>
  </si>
  <si>
    <t xml:space="preserve">Directors </t>
  </si>
  <si>
    <t>Other Current Assets:</t>
  </si>
  <si>
    <t>(All assets which are not classified above)</t>
  </si>
  <si>
    <t>a. Claims not acknowledged as debt</t>
  </si>
  <si>
    <t>b. Guarantees</t>
  </si>
  <si>
    <t>Contingent Liabilities &amp; Commitments:</t>
  </si>
  <si>
    <t>c. Other Liabilities</t>
  </si>
  <si>
    <t>a. Estimated amount of contracts (to be exected)</t>
  </si>
  <si>
    <t>b. Uncalled liability on shares &amp; other partly paid Investment</t>
  </si>
  <si>
    <t>c. Others commitments (Specify)</t>
  </si>
  <si>
    <t>(i) Contingent Liabilities</t>
  </si>
  <si>
    <t>(a) Claims against the company not acknowledged as debt</t>
  </si>
  <si>
    <t xml:space="preserve">(b) Guarantees </t>
  </si>
  <si>
    <t>(c) Other money for which the company is contingently liable</t>
  </si>
  <si>
    <t>(ii) Commitments</t>
  </si>
  <si>
    <t>(a) Estimated amount of contracts remaining to be executed on capital account and not provided for</t>
  </si>
  <si>
    <t>(b) Uncalled liability on shares andd other investments partly paid</t>
  </si>
  <si>
    <t>(c) Other commitments (specify nature)</t>
  </si>
  <si>
    <t>Revenue from operations:</t>
  </si>
  <si>
    <t>a. Sale of Products</t>
  </si>
  <si>
    <t>b. Sale of Services</t>
  </si>
  <si>
    <t>c. Other operating Revenues</t>
  </si>
  <si>
    <t>Less: Excise Duty</t>
  </si>
  <si>
    <t>(For non Finance Company)</t>
  </si>
  <si>
    <t>(For Finance Company)</t>
  </si>
  <si>
    <t>a. Interest</t>
  </si>
  <si>
    <t>b. Other Financial Services</t>
  </si>
  <si>
    <t>Other Income:</t>
  </si>
  <si>
    <t>a. Interest Income (for other than Finance company)</t>
  </si>
  <si>
    <t>b. Dividend Income</t>
  </si>
  <si>
    <t>c. Net Gain/Loss on sale of investments</t>
  </si>
  <si>
    <t>d. Other non operating Incomes</t>
  </si>
  <si>
    <t>Finance Cost:</t>
  </si>
  <si>
    <t>a. Interest Expenses</t>
  </si>
  <si>
    <t>b. Other Borrowing Cost</t>
  </si>
  <si>
    <t>c. Net Gain/Loss on foreign currency transactions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</si>
  <si>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</si>
  <si>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</si>
  <si>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</si>
  <si>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</si>
  <si>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</si>
  <si>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</si>
  <si>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</si>
  <si>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</si>
  <si>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</si>
  <si>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</si>
  <si>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</si>
  <si>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</si>
  <si>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</si>
  <si>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</si>
  <si>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</si>
  <si>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</si>
  <si>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</si>
  <si>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</si>
  <si>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a. Long term trade receivables (including trade receivables on deferred credit terms)</t>
  </si>
  <si>
    <t>Less: Provision for doubtful debts</t>
  </si>
  <si>
    <t>c. Debts due by related parties  (refer note 2)</t>
  </si>
  <si>
    <t xml:space="preserve">Secured </t>
  </si>
  <si>
    <t>(a) Loans repayable on demand</t>
  </si>
  <si>
    <t>from banks</t>
  </si>
  <si>
    <t>(Secured By__________)</t>
  </si>
  <si>
    <t xml:space="preserve">from other parties </t>
  </si>
  <si>
    <r>
      <t xml:space="preserve">(of the above, </t>
    </r>
    <r>
      <rPr>
        <sz val="10"/>
        <color theme="1"/>
        <rFont val="Rupee Foradian"/>
        <family val="2"/>
      </rPr>
      <t>`</t>
    </r>
    <r>
      <rPr>
        <sz val="10"/>
        <color theme="1"/>
        <rFont val="Trebuchet MS"/>
        <family val="2"/>
      </rPr>
      <t xml:space="preserve"> ____ is guaranteed by Directors and / or others)</t>
    </r>
  </si>
  <si>
    <t>(b) Loans and advances from related parties</t>
  </si>
  <si>
    <t>(c) Deposits</t>
  </si>
  <si>
    <t>(d) Other loans and advances (specify nature)</t>
  </si>
  <si>
    <t>In case of continuing default as on the balance sheet date in repayment of loans and interest with respect to (a) (b) &amp; (d)</t>
  </si>
  <si>
    <t>1. Period of default</t>
  </si>
  <si>
    <t>2. Amount</t>
  </si>
  <si>
    <t xml:space="preserve">Unsecured </t>
  </si>
  <si>
    <t xml:space="preserve">from banks </t>
  </si>
  <si>
    <t xml:space="preserve">(b) Loans and advances from related parties </t>
  </si>
  <si>
    <t xml:space="preserve">(c) Deposits  </t>
  </si>
  <si>
    <t xml:space="preserve">(d) Other loans and advances (specify nature) </t>
  </si>
  <si>
    <t>(a) Current maturities of long-term debt</t>
  </si>
  <si>
    <t>(b) Current maturities of finance lease obligations</t>
  </si>
  <si>
    <t>(c ) Interest accrued but not due on borrowings</t>
  </si>
  <si>
    <t>(d) Interest accrued and due on borrowings</t>
  </si>
  <si>
    <t>(e) Income received in advance</t>
  </si>
  <si>
    <t>(f) Unpaid dividends</t>
  </si>
  <si>
    <t>(g) Application money received for allotment of securities and due for refund #</t>
  </si>
  <si>
    <t xml:space="preserve">interest accrued on (g) above </t>
  </si>
  <si>
    <t xml:space="preserve">Terms and conditions of shares proposed to be issued: </t>
  </si>
  <si>
    <t>Whether the company has sufficient authorized capital to cover the share capital amount resulting from allotment of shares out of such share application money</t>
  </si>
  <si>
    <t># All amounts out of Share Application money which are refundable to be shown under this head (non-refundable portion of share application money will form part of 'Share Application Money Pending Allotment' (Balance Sheet))</t>
  </si>
  <si>
    <t>(h) Unpaid matured deposits and interest accrued thereon</t>
  </si>
  <si>
    <t>(i) Unpaid matured debentures and interest accrued thereon</t>
  </si>
  <si>
    <t>(j) Other payables (specify nature)</t>
  </si>
  <si>
    <t>Number of shares proposed to be issued: …………………………………..</t>
  </si>
  <si>
    <t>Amount of premium (if any): …………………………………….</t>
  </si>
  <si>
    <t>………………………………………………………………………………………………..</t>
  </si>
  <si>
    <t>Date by which shares shall be alloted: ……………………………………..</t>
  </si>
  <si>
    <t>The period overdue from the last date of allotment is ………………...; reason being ……………………………..</t>
  </si>
  <si>
    <r>
      <rPr>
        <b/>
        <sz val="10"/>
        <color theme="1"/>
        <rFont val="Trebuchet MS"/>
        <family val="2"/>
      </rPr>
      <t>(a) Bonds/debentures</t>
    </r>
    <r>
      <rPr>
        <sz val="10"/>
        <color theme="1"/>
        <rFont val="Trebuchet MS"/>
        <family val="2"/>
      </rPr>
      <t xml:space="preserve"> *( state in descending order of maturity or conversion, starting from the farthest redemption or conversion date)</t>
    </r>
  </si>
  <si>
    <r>
      <t xml:space="preserve">___ (Previous Year: ___) __ % Debentures of </t>
    </r>
    <r>
      <rPr>
        <sz val="10"/>
        <color theme="1"/>
        <rFont val="Rupee Foradian"/>
        <family val="2"/>
      </rPr>
      <t>`</t>
    </r>
    <r>
      <rPr>
        <sz val="10"/>
        <color theme="1"/>
        <rFont val="Trebuchet MS"/>
        <family val="2"/>
      </rPr>
      <t xml:space="preserve">___ each redeemable at ___ on ________ </t>
    </r>
  </si>
  <si>
    <t>(secured by ________)</t>
  </si>
  <si>
    <t>Details of redeemed bonds/debentures which the company has power to reissue: ___________________________</t>
  </si>
  <si>
    <t xml:space="preserve">(b) Term loans </t>
  </si>
  <si>
    <t>from other parties</t>
  </si>
  <si>
    <t>Terms of Repayment _______</t>
  </si>
  <si>
    <t xml:space="preserve">(c) Deferred payment liabilities </t>
  </si>
  <si>
    <t>(Secured by ________)</t>
  </si>
  <si>
    <t xml:space="preserve">(d) Deposits </t>
  </si>
  <si>
    <t>(e) Loans and advances from related parties</t>
  </si>
  <si>
    <t xml:space="preserve">(f) Long term maturities of finance lease obligations 
</t>
  </si>
  <si>
    <t>(g) Other loans and advances (specify nature)</t>
  </si>
  <si>
    <t>In case of continuing default as on the balance sheet date in repayment of loans and interest  with respect to (b) (e) &amp; (g)</t>
  </si>
  <si>
    <r>
      <t xml:space="preserve">………….(Previous Year: ___) __ % Debentures of </t>
    </r>
    <r>
      <rPr>
        <sz val="10"/>
        <color theme="1"/>
        <rFont val="Rupee Foradian"/>
        <family val="2"/>
      </rPr>
      <t>`</t>
    </r>
    <r>
      <rPr>
        <sz val="10"/>
        <color theme="1"/>
        <rFont val="Trebuchet MS"/>
        <family val="2"/>
      </rPr>
      <t xml:space="preserve">___ each redeemable at ___ on ________ </t>
    </r>
  </si>
  <si>
    <t>Sub Schedules to Balance Sheet as at…………….</t>
  </si>
  <si>
    <t>Schedules to Balance Sheet as at…………….</t>
  </si>
  <si>
    <t>Schedules to Profit and Loss Statement for the year ended………………</t>
  </si>
  <si>
    <t>T</t>
  </si>
  <si>
    <t>U</t>
  </si>
  <si>
    <t>W</t>
  </si>
  <si>
    <t>Money Received against Share Warrants</t>
  </si>
  <si>
    <t>Others (specify)</t>
  </si>
  <si>
    <t>Deferred Tax Liabilities (Net)</t>
  </si>
  <si>
    <t>Trade Payables</t>
  </si>
  <si>
    <t>Payables outstanding for a period less than six months</t>
  </si>
  <si>
    <t xml:space="preserve"> - Secured Payables</t>
  </si>
  <si>
    <t xml:space="preserve"> - Unsecured Payables</t>
  </si>
  <si>
    <t xml:space="preserve"> - Doubtful Payables</t>
  </si>
  <si>
    <t>Other Current Liabilities:</t>
  </si>
  <si>
    <t>Fixed Assets</t>
  </si>
  <si>
    <t>a. Tangible Assets</t>
  </si>
  <si>
    <t>b. Intangible Assets</t>
  </si>
  <si>
    <t>c. Capital Work In Progress</t>
  </si>
  <si>
    <t>d. Intangible Assets under Development</t>
  </si>
  <si>
    <t>Deferred Tax Asset (Net)</t>
  </si>
  <si>
    <t xml:space="preserve">(f) Long term maturities of finance lease obligations </t>
  </si>
  <si>
    <t>In case of continuing default as on the balance sheet date in</t>
  </si>
  <si>
    <t>repayment of loans and interest  with respect to (b) (e) &amp; (g)</t>
  </si>
  <si>
    <t>Status</t>
  </si>
  <si>
    <t>: Private Limited</t>
  </si>
  <si>
    <t>Asst.Year</t>
  </si>
  <si>
    <t>: 2011 - 2012</t>
  </si>
  <si>
    <t>Prev.Year</t>
  </si>
  <si>
    <t>: 2010 - 2011</t>
  </si>
  <si>
    <t>Bangalore - 560 001</t>
  </si>
  <si>
    <t>PAN.</t>
  </si>
  <si>
    <t>D.O.I.</t>
  </si>
  <si>
    <t>DCIT</t>
  </si>
  <si>
    <t>Statement of Total Income for Income Tax</t>
  </si>
  <si>
    <t>Income from Business/Profession:</t>
  </si>
  <si>
    <t>Net Profit as per Profit &amp; Loss Account</t>
  </si>
  <si>
    <t>Less:</t>
  </si>
  <si>
    <t xml:space="preserve">           Profit on sale of fixed assets</t>
  </si>
  <si>
    <t xml:space="preserve">           Interest On Fixed Deposits considered Separately</t>
  </si>
  <si>
    <r>
      <t xml:space="preserve">Add : </t>
    </r>
    <r>
      <rPr>
        <sz val="10"/>
        <color theme="1"/>
        <rFont val="Bookman Old Style"/>
        <family val="1"/>
      </rPr>
      <t xml:space="preserve">Inadmisable expenses </t>
    </r>
  </si>
  <si>
    <t xml:space="preserve">               - Interest on TDS</t>
  </si>
  <si>
    <t xml:space="preserve">                - Prior perid Items</t>
  </si>
  <si>
    <t xml:space="preserve">                - Donations</t>
  </si>
  <si>
    <t xml:space="preserve">         Disallowed U/s. 40(a)(ia) </t>
  </si>
  <si>
    <t xml:space="preserve">             - Non Deduction of TDS on Professional Charges</t>
  </si>
  <si>
    <t xml:space="preserve">             - Non Deduction of TDS on Rent</t>
  </si>
  <si>
    <t xml:space="preserve">             - Non Remittance of TDS on Professional Charges</t>
  </si>
  <si>
    <t xml:space="preserve">         Disallowed U/s. 40A(3)</t>
  </si>
  <si>
    <t xml:space="preserve">              - Projector Charges</t>
  </si>
  <si>
    <r>
      <t xml:space="preserve">          </t>
    </r>
    <r>
      <rPr>
        <sz val="10"/>
        <color theme="1"/>
        <rFont val="Bookman Old Style"/>
        <family val="1"/>
      </rPr>
      <t>Disallowed U/s 43B</t>
    </r>
  </si>
  <si>
    <t xml:space="preserve">           - Service tax Payable</t>
  </si>
  <si>
    <t xml:space="preserve">           - Professional Tax Payable</t>
  </si>
  <si>
    <t xml:space="preserve">           - Providend Fund Payable - Employer Contribution</t>
  </si>
  <si>
    <t xml:space="preserve">           - Providend Fund administrative expenses payable</t>
  </si>
  <si>
    <t xml:space="preserve">           - Providend Fund Payable - Employee Contribution</t>
  </si>
  <si>
    <r>
      <t xml:space="preserve">          Professional Tax Payable </t>
    </r>
    <r>
      <rPr>
        <i/>
        <sz val="10"/>
        <rFont val="Bookman Old Style"/>
        <family val="1"/>
      </rPr>
      <t>Paid on</t>
    </r>
    <r>
      <rPr>
        <sz val="10"/>
        <rFont val="Bookman Old Style"/>
        <family val="1"/>
      </rPr>
      <t xml:space="preserve"> 12.04.2011</t>
    </r>
  </si>
  <si>
    <t xml:space="preserve">                                                                 on 18.04.2011</t>
  </si>
  <si>
    <t xml:space="preserve">                                                                 on 08.04.2011</t>
  </si>
  <si>
    <t xml:space="preserve">          Providend Fund Payable  - Paid on 12.04.2011</t>
  </si>
  <si>
    <t>Less: Disallowed in the last year, allowed now on payment U/S 40a(ia)</t>
  </si>
  <si>
    <t xml:space="preserve">             Late Remittence of TDS paid on 30.03.2011</t>
  </si>
  <si>
    <t>Income from Other Sources:</t>
  </si>
  <si>
    <t xml:space="preserve"> - Interest on Fixed Deposits</t>
  </si>
  <si>
    <t>Gross Total Income</t>
  </si>
  <si>
    <r>
      <t xml:space="preserve">Less : </t>
    </r>
    <r>
      <rPr>
        <sz val="10"/>
        <color theme="1"/>
        <rFont val="Bookman Old Style"/>
        <family val="1"/>
      </rPr>
      <t>Deduction Under Chapter VI - A</t>
    </r>
  </si>
  <si>
    <t xml:space="preserve">          Donation U/s 80G</t>
  </si>
  <si>
    <t xml:space="preserve">          50% of the above</t>
  </si>
  <si>
    <t>Total Taxable Income</t>
  </si>
  <si>
    <t>Tax Liability on above @ 30%</t>
  </si>
  <si>
    <r>
      <t xml:space="preserve">Add : </t>
    </r>
    <r>
      <rPr>
        <sz val="10"/>
        <color theme="1"/>
        <rFont val="Bookman Old Style"/>
        <family val="1"/>
      </rPr>
      <t>Surcharge @ 7.5%</t>
    </r>
  </si>
  <si>
    <r>
      <t xml:space="preserve">Add : </t>
    </r>
    <r>
      <rPr>
        <sz val="10"/>
        <color theme="1"/>
        <rFont val="Bookman Old Style"/>
        <family val="1"/>
      </rPr>
      <t>Education Cess @ 3%</t>
    </r>
  </si>
  <si>
    <r>
      <t xml:space="preserve">Less: </t>
    </r>
    <r>
      <rPr>
        <sz val="10"/>
        <color theme="1"/>
        <rFont val="Bookman Old Style"/>
        <family val="1"/>
      </rPr>
      <t>Relief U/s 91</t>
    </r>
  </si>
  <si>
    <r>
      <t xml:space="preserve">Less : </t>
    </r>
    <r>
      <rPr>
        <sz val="10"/>
        <color theme="1"/>
        <rFont val="Bookman Old Style"/>
        <family val="1"/>
      </rPr>
      <t>TDS on Professional Charges</t>
    </r>
  </si>
  <si>
    <t xml:space="preserve">              TDS on Interest</t>
  </si>
  <si>
    <t>Balance Refundable</t>
  </si>
  <si>
    <t>xxx Private Limited</t>
  </si>
  <si>
    <t>xxxxx</t>
  </si>
  <si>
    <t>xxxxxx</t>
  </si>
  <si>
    <t>: xx</t>
  </si>
  <si>
    <t>ADD:  Loss on restatement of Investents</t>
  </si>
  <si>
    <t>ADD: Forex Loss</t>
  </si>
  <si>
    <t>ADD : Entry Tax disallowed</t>
  </si>
  <si>
    <t>ADD : Municipal tax paid for Rented property, claimed separately</t>
  </si>
  <si>
    <t>ADD : Amounts Disallowed Due to Non remittance of TDS  u/s 40(a)(ia) (refer Annex)</t>
  </si>
  <si>
    <t>ADD : Interest on TDS - from DSRK</t>
  </si>
  <si>
    <t>ADD : Brokerage debited to P&amp;L a/c relating to Rented property taxed separately</t>
  </si>
  <si>
    <t>ADD : Depreciation as per Companies Act</t>
  </si>
  <si>
    <t xml:space="preserve">ADD: Gratuity and leave reversed to P&amp;L </t>
  </si>
  <si>
    <t>ADD: Interest on SCB loan diversion</t>
  </si>
  <si>
    <t>ADD: Loss on sale of Fixed Assets considered separately</t>
  </si>
  <si>
    <t>ADD: Provision for doubtful advances</t>
  </si>
  <si>
    <t>ADD : Donation</t>
  </si>
  <si>
    <t>ADD : Prior period expenses debited to PL disllaowed</t>
  </si>
  <si>
    <t>ADD : Amount paid for increase in authorised capital</t>
  </si>
  <si>
    <t>ADD:  Unbilled Revenue on Straight lining of rentals as per AS 19 Reversals</t>
  </si>
  <si>
    <t>ADD:  Expenses disallowed under Rule 8D</t>
  </si>
  <si>
    <t>ADD:  Penalty</t>
  </si>
  <si>
    <t>ADD:  Interest on TDS</t>
  </si>
  <si>
    <t>ADD:  Demerger Expenses disallowed during FY 10-11</t>
  </si>
  <si>
    <t>ADD:  Provident Fund Payable Employees Contribution</t>
  </si>
  <si>
    <t>ADD:  Deferred Tax Liability/(Asset)</t>
  </si>
  <si>
    <t>ADD:  Current Income Tax</t>
  </si>
  <si>
    <r>
      <rPr>
        <sz val="10"/>
        <rFont val="Bookman Old Style"/>
        <family val="1"/>
      </rPr>
      <t>ADD:</t>
    </r>
    <r>
      <rPr>
        <sz val="10"/>
        <color theme="1"/>
        <rFont val="Bookman Old Style"/>
        <family val="1"/>
      </rPr>
      <t xml:space="preserve"> Depreciation as per Companies Act Considered Separately</t>
    </r>
  </si>
  <si>
    <t>LESS : Share of Profit from Partnership firm(Exempt U/S 10(2A)</t>
  </si>
  <si>
    <t xml:space="preserve">            considered separately</t>
  </si>
  <si>
    <t>LESS : Dividend Income exempt u/s.10 (34)</t>
  </si>
  <si>
    <t xml:space="preserve">LESS : Interest Received on Deposits </t>
  </si>
  <si>
    <t>LESS:  Interest Expenses disallowed in the earlier years 07 - 08 of Emb Realtors now TDS paid on 15.04.2009 allowed</t>
  </si>
  <si>
    <t>LESS:  Profit on reinstatement of Investments</t>
  </si>
  <si>
    <t>LESS : Profit on sale of Fixed Assets considered separately</t>
  </si>
  <si>
    <t xml:space="preserve"> LESS:  1/5 of demerger expenses allowed </t>
  </si>
  <si>
    <t>LESS:  Disallowed in the previous year (Non Remittance of TDS within Due Date ), Claimed now on Payment</t>
  </si>
  <si>
    <t xml:space="preserve">LESS:  Disallowed in the previous year (Bonus), Claimed now on Payment </t>
  </si>
  <si>
    <t xml:space="preserve">LESS:   Municipal tax paid for Rented property, allowed U/S 43 B </t>
  </si>
  <si>
    <t>LESS : Depreciation as per Income Tax</t>
  </si>
  <si>
    <t>: 2011-2012</t>
  </si>
  <si>
    <t>: 2010-2011</t>
  </si>
  <si>
    <t>Bangalore - 560 025</t>
  </si>
  <si>
    <t>ITO / WARD</t>
  </si>
  <si>
    <t>E.mail ID</t>
  </si>
  <si>
    <t>PH. NO.</t>
  </si>
  <si>
    <t>Statement of Minimum Alternate Tax</t>
  </si>
  <si>
    <t>Profit transferred to Balance Sheet</t>
  </si>
  <si>
    <t>Add:</t>
  </si>
  <si>
    <t>Depreciation</t>
  </si>
  <si>
    <t>Income Tax paid (Interest)</t>
  </si>
  <si>
    <t>Deferred Tax Liability</t>
  </si>
  <si>
    <t>Provision for Dimunition in value of Investment</t>
  </si>
  <si>
    <t>Provision for Gratuity</t>
  </si>
  <si>
    <t>Current Income Tax</t>
  </si>
  <si>
    <t>Short Provision in earlier years</t>
  </si>
  <si>
    <t>Less:Depreciation</t>
  </si>
  <si>
    <t>Taxation related to Previous Year</t>
  </si>
  <si>
    <t xml:space="preserve">Less:Amount of loss (before depreciation) brought forward </t>
  </si>
  <si>
    <t>or unabsorbed Depreciation, Which ever is less, as per books of Accounts</t>
  </si>
  <si>
    <t>Add : Surcharge @  7. 5 %</t>
  </si>
  <si>
    <t>Add : Education Cess @ 3%</t>
  </si>
  <si>
    <t>BALANCE TAX PAYABLE</t>
  </si>
  <si>
    <t>XXX</t>
  </si>
  <si>
    <t>XX</t>
  </si>
  <si>
    <t>: XX</t>
  </si>
  <si>
    <t xml:space="preserve">Particulars of depreciation allowable as per the Income - tax Act, 1961 </t>
  </si>
  <si>
    <t>Annexure A to Form 3CD</t>
  </si>
  <si>
    <t>(a)</t>
  </si>
  <si>
    <t>(b)</t>
  </si>
  <si>
    <t>(c)</t>
  </si>
  <si>
    <t>(d)</t>
  </si>
  <si>
    <t>(e)</t>
  </si>
  <si>
    <t>(f)</t>
  </si>
  <si>
    <t>Description of asset / block of assets.</t>
  </si>
  <si>
    <t xml:space="preserve">Rate </t>
  </si>
  <si>
    <t>Actual cost / 
W.D.V as on
 01.04.2010</t>
  </si>
  <si>
    <t>Add : Additions during the year(&gt;180DAYS)</t>
  </si>
  <si>
    <t>Add : Additions during the year(&lt;180DAYS)</t>
  </si>
  <si>
    <t>Less : Normal Deletion during the year</t>
  </si>
  <si>
    <t>Less : Depreciation for the year</t>
  </si>
  <si>
    <t>W.D.V as on 31.03.2011</t>
  </si>
  <si>
    <t>Rs.</t>
  </si>
  <si>
    <t xml:space="preserve">Building </t>
  </si>
  <si>
    <t>Temporary structure</t>
  </si>
  <si>
    <t>Plant and Machinery</t>
  </si>
  <si>
    <t xml:space="preserve">Computer </t>
  </si>
  <si>
    <t>Furniture</t>
  </si>
  <si>
    <t>Electrical Equipment</t>
  </si>
  <si>
    <t>Motor Car</t>
  </si>
  <si>
    <t>Note: Details of depreciation :</t>
  </si>
  <si>
    <t>PARTICULARS</t>
  </si>
  <si>
    <t>Amount</t>
  </si>
  <si>
    <t>Date</t>
  </si>
  <si>
    <t>&gt; 180 Days</t>
  </si>
  <si>
    <t>&lt; 180 Days</t>
  </si>
  <si>
    <t xml:space="preserve">Dep-&gt; 180 </t>
  </si>
  <si>
    <t xml:space="preserve">Dep-&lt; 180 </t>
  </si>
  <si>
    <t>BUILDING :</t>
  </si>
  <si>
    <t>Building - PHILIPS</t>
  </si>
  <si>
    <t>Building -MEBP</t>
  </si>
  <si>
    <t>Fit Out - MEBP</t>
  </si>
  <si>
    <t>PLANT &amp; MACHINERY :</t>
  </si>
  <si>
    <t>Air Conditioner</t>
  </si>
  <si>
    <t>Cash flow statement</t>
  </si>
  <si>
    <t>For the year ended</t>
  </si>
  <si>
    <t>31 March 2011</t>
  </si>
  <si>
    <t>31 March 2010</t>
  </si>
  <si>
    <t>Rs</t>
  </si>
  <si>
    <t>Cash flow from operating activities</t>
  </si>
  <si>
    <t>Profit/ (loss) before tax</t>
  </si>
  <si>
    <t>Adjustments:</t>
  </si>
  <si>
    <t xml:space="preserve">Depreciation </t>
  </si>
  <si>
    <t>Bad debts written off</t>
  </si>
  <si>
    <t>Interest and finance expenses</t>
  </si>
  <si>
    <t>Loss on sale of fixed assets</t>
  </si>
  <si>
    <t>Change in market value of investment</t>
  </si>
  <si>
    <t>Foreign exchange loss, net</t>
  </si>
  <si>
    <t>Interest income</t>
  </si>
  <si>
    <t>Dividend income</t>
  </si>
  <si>
    <t>Operating profit before working capital changes</t>
  </si>
  <si>
    <t>Decrease/ (increase) in sundry debtors</t>
  </si>
  <si>
    <t xml:space="preserve">Decrease/ (increase) in loans and advances and other current assets </t>
  </si>
  <si>
    <t>Decrease/ (increase) in escrow accounts</t>
  </si>
  <si>
    <t>Increase/ (decrease) in current liabilities</t>
  </si>
  <si>
    <t>Cash generated from operations</t>
  </si>
  <si>
    <t>Income taxes (payment)/refund</t>
  </si>
  <si>
    <t>Prior Period Items</t>
  </si>
  <si>
    <t>Cash flow from investing activities</t>
  </si>
  <si>
    <t>Purchase of fixed assets</t>
  </si>
  <si>
    <t>Sale of fixed assets</t>
  </si>
  <si>
    <t>Advance paid for purchase of land receovered</t>
  </si>
  <si>
    <t>Inter corporate deposit</t>
  </si>
  <si>
    <t>Purchase of investments</t>
  </si>
  <si>
    <t>Sale of mutual funds</t>
  </si>
  <si>
    <t>Sale of Investments</t>
  </si>
  <si>
    <t>Interest received</t>
  </si>
  <si>
    <t>Net cash generated from/(used in) investing activities</t>
  </si>
  <si>
    <t>Cash flow from financing activities</t>
  </si>
  <si>
    <t>Proceeds from issue of shares</t>
  </si>
  <si>
    <t>Proceed from securities premium</t>
  </si>
  <si>
    <t>Secured loans from banks received/(repaid), net</t>
  </si>
  <si>
    <t>Inter corporate deposit received/(repaid)</t>
  </si>
  <si>
    <t>Unsecured loans received/(repaid), net</t>
  </si>
  <si>
    <t>Interest paid</t>
  </si>
  <si>
    <t>Net cash provided by/(used in) financing activities</t>
  </si>
  <si>
    <t>Net increase/ (decrease) in cash and cash equivalents</t>
  </si>
  <si>
    <t>Cash and cash equivalents at the beginning of the year</t>
  </si>
  <si>
    <t>Cash and cash equivalents transferred on composite scheme of arrangement
(refer schedule 19(1))</t>
  </si>
  <si>
    <t>Cash and cash equivalents at the end of the year</t>
  </si>
  <si>
    <t>Cash and cash equivalents comprise of:</t>
  </si>
  <si>
    <t>Cash and bank balance (refer schedule 9)</t>
  </si>
  <si>
    <t>Book overdraft (refer schedule 12)</t>
  </si>
  <si>
    <t>Less: Balance in escrow accounts (refer schedule 9)</t>
  </si>
  <si>
    <t>Fixed Asset Schedule ' A' to Balance Sheet ( As per Companies Act, 1956 )</t>
  </si>
  <si>
    <t>Gross Block</t>
  </si>
  <si>
    <t xml:space="preserve"> </t>
  </si>
  <si>
    <t>Net Block</t>
  </si>
  <si>
    <t>Rate</t>
  </si>
  <si>
    <t>During</t>
  </si>
  <si>
    <t>Withdrawn</t>
  </si>
  <si>
    <t>W.D.V.</t>
  </si>
  <si>
    <t>As On</t>
  </si>
  <si>
    <t>Additions</t>
  </si>
  <si>
    <t>Deletions</t>
  </si>
  <si>
    <t>Of</t>
  </si>
  <si>
    <t>the</t>
  </si>
  <si>
    <t>during the</t>
  </si>
  <si>
    <t xml:space="preserve">as on </t>
  </si>
  <si>
    <t>as on</t>
  </si>
  <si>
    <t>31.03.2010</t>
  </si>
  <si>
    <t>31.03.2011</t>
  </si>
  <si>
    <t>Dep</t>
  </si>
  <si>
    <t>year</t>
  </si>
  <si>
    <t>Computer</t>
  </si>
  <si>
    <t>Office Equipments</t>
  </si>
  <si>
    <t>Furniture &amp; Fixtures</t>
  </si>
  <si>
    <t>Interiors</t>
  </si>
  <si>
    <t>EPABX</t>
  </si>
  <si>
    <t>Total</t>
  </si>
  <si>
    <t>Previous Year</t>
  </si>
  <si>
    <t>XXX Private Limited (Bangalore)</t>
  </si>
  <si>
    <t>Additions to Fixed Assets</t>
  </si>
  <si>
    <t>Date of</t>
  </si>
  <si>
    <t xml:space="preserve">Value of </t>
  </si>
  <si>
    <t>Rate of</t>
  </si>
  <si>
    <t>No. of</t>
  </si>
  <si>
    <t>Purchase</t>
  </si>
  <si>
    <t>The Assets</t>
  </si>
  <si>
    <t>Days</t>
  </si>
  <si>
    <t>Opening Balance as on 01.04.2010</t>
  </si>
  <si>
    <t xml:space="preserve">Add : </t>
  </si>
  <si>
    <t>on Assets Sold</t>
  </si>
  <si>
    <t>Addition made on</t>
  </si>
  <si>
    <t>Total Additions</t>
  </si>
  <si>
    <t>xxx Private Limited (Bangalore)</t>
  </si>
  <si>
    <t>TDS Reconcilation Statement</t>
  </si>
  <si>
    <t>ANNEXURE  F TO FORM 3CD</t>
  </si>
  <si>
    <t>S.No</t>
  </si>
  <si>
    <t>Head of Account</t>
  </si>
  <si>
    <t>Party Name</t>
  </si>
  <si>
    <t>Gross Amount</t>
  </si>
  <si>
    <t xml:space="preserve">Service </t>
  </si>
  <si>
    <t>TDS to be deducted</t>
  </si>
  <si>
    <t>TDS Deducted</t>
  </si>
  <si>
    <t>Difference</t>
  </si>
  <si>
    <t>Section Ref</t>
  </si>
  <si>
    <t>Date of Deduction</t>
  </si>
  <si>
    <t>Due Date</t>
  </si>
  <si>
    <t>Date of payment</t>
  </si>
  <si>
    <t>194J</t>
  </si>
  <si>
    <t>15.04.2010</t>
  </si>
  <si>
    <t>07.05.2010</t>
  </si>
  <si>
    <t>07.06.2010</t>
  </si>
  <si>
    <t>Net Amount</t>
  </si>
  <si>
    <t>TDS PAID</t>
  </si>
  <si>
    <t>INDEX</t>
  </si>
  <si>
    <t>Tax Liability on above @ 18%</t>
  </si>
  <si>
    <t>Calculation of DTA/DTL</t>
  </si>
  <si>
    <t>Schedule - E</t>
  </si>
  <si>
    <t>Depreciation as per Income tax Act</t>
  </si>
  <si>
    <t>Depreciation as per Companies Act</t>
  </si>
  <si>
    <t>Difference Arising DTA</t>
  </si>
  <si>
    <t>Total Arising DTA</t>
  </si>
  <si>
    <t>Tax liability on the above @ 30.9%</t>
  </si>
  <si>
    <t>Balance Deferred Tax Asset</t>
  </si>
  <si>
    <t>xxx PRIVATE LTD.,</t>
  </si>
  <si>
    <t xml:space="preserve"> - Honda City Loan</t>
  </si>
  <si>
    <t xml:space="preserve"> - Honda civic loan</t>
  </si>
  <si>
    <t>ICICI Bank Ltd - Mumbai</t>
  </si>
  <si>
    <t>HDFC Bank Ltd</t>
  </si>
  <si>
    <t>Punjab National Bank</t>
  </si>
  <si>
    <t>Deposit Account:</t>
  </si>
  <si>
    <t xml:space="preserve"> Sweep in/Sweep Out A/c</t>
  </si>
  <si>
    <t>Fixed Deposits With Scheduled Banks</t>
  </si>
  <si>
    <t xml:space="preserve">(This includes: </t>
  </si>
  <si>
    <t xml:space="preserve"> Bank deposits with more than 12 months maturity)</t>
  </si>
  <si>
    <t>Others Current Assets (specify nature)</t>
  </si>
  <si>
    <t>As per Books</t>
  </si>
  <si>
    <t>As per VAT forms</t>
  </si>
  <si>
    <t>Month</t>
  </si>
  <si>
    <t>Sales</t>
  </si>
  <si>
    <t>Output Vat</t>
  </si>
  <si>
    <t>Service charges 5%</t>
  </si>
  <si>
    <t>Service charges 10%</t>
  </si>
  <si>
    <t>Exempt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</si>
  <si>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</si>
  <si>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</si>
  <si>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</si>
  <si>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</si>
  <si>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</si>
  <si>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</si>
  <si>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</si>
  <si>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</si>
  <si>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</si>
  <si>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</si>
  <si>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</si>
  <si>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</si>
  <si>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purcase</t>
  </si>
  <si>
    <t>input Vat</t>
  </si>
  <si>
    <t>PURCHASE</t>
  </si>
  <si>
    <t>INPUT Vat</t>
  </si>
  <si>
    <t xml:space="preserve">July </t>
  </si>
  <si>
    <t>Aug</t>
  </si>
  <si>
    <t>Sep</t>
  </si>
  <si>
    <t>Oct</t>
  </si>
  <si>
    <t>Nov</t>
  </si>
  <si>
    <t>Dec</t>
  </si>
  <si>
    <t>Jan</t>
  </si>
  <si>
    <t>Feb</t>
  </si>
  <si>
    <t>Mar</t>
  </si>
  <si>
    <t>Sl No</t>
  </si>
  <si>
    <t>Name</t>
  </si>
  <si>
    <t>Gross</t>
  </si>
  <si>
    <t>Earned Salary</t>
  </si>
  <si>
    <t>PF</t>
  </si>
  <si>
    <t>ESI</t>
  </si>
  <si>
    <t>PT</t>
  </si>
  <si>
    <t>Paid</t>
  </si>
  <si>
    <t>ELITE INFRABUILD PVT LTD</t>
  </si>
  <si>
    <t>Annexure - I - Related Parties Disclosure</t>
  </si>
  <si>
    <t>(i)</t>
  </si>
  <si>
    <t>Name of related parties and description of relationship:</t>
  </si>
  <si>
    <t>A. Enterprises where control exists</t>
  </si>
  <si>
    <t>None</t>
  </si>
  <si>
    <t>B. Other related parties with whom transactions have taken place  during 24.09.2010 to 31.03.2011</t>
  </si>
  <si>
    <t>1) Associates</t>
  </si>
  <si>
    <t xml:space="preserve">2) Key Management Personnel and Relatives of </t>
  </si>
  <si>
    <t>G. Ravi Kumar - Director</t>
  </si>
  <si>
    <t xml:space="preserve">    Key Management Personnel</t>
  </si>
  <si>
    <t>P. Poongodi - Director</t>
  </si>
  <si>
    <t>(ii)</t>
  </si>
  <si>
    <t>Related Party Transactions and amount outstanding as at the Balance sheet date</t>
  </si>
  <si>
    <t>A.Enterprises where control exists</t>
  </si>
  <si>
    <t>B. Associates:</t>
  </si>
  <si>
    <t>C. Key Management Personnel &amp; Their Relatives</t>
  </si>
  <si>
    <t>G. Ravi Kumar - Director (Unsecured Loans)</t>
  </si>
  <si>
    <t>Opening Balance - Credit</t>
  </si>
  <si>
    <t xml:space="preserve"> Add: Received</t>
  </si>
  <si>
    <t>Less:  Payments Made</t>
  </si>
  <si>
    <t>Closing Balance - Credit</t>
  </si>
  <si>
    <t>P. Poongodi - Director (Unsecured Loans)</t>
  </si>
  <si>
    <t>BALANCE SHEET ABSTRACT AND COMPANY'S GENERAL BUSINESS PROFILE</t>
  </si>
  <si>
    <t>Registration Details</t>
  </si>
  <si>
    <t>Registration No.</t>
  </si>
  <si>
    <t>State Code No.</t>
  </si>
  <si>
    <t>Balance Sheet Date</t>
  </si>
  <si>
    <t>Capital raised during the year (Rupees in thousands)</t>
  </si>
  <si>
    <t>Public Issue</t>
  </si>
  <si>
    <t>Nil</t>
  </si>
  <si>
    <t>Rights Issue</t>
  </si>
  <si>
    <t>Bonus Issue</t>
  </si>
  <si>
    <t>Private Placement</t>
  </si>
  <si>
    <t>III.</t>
  </si>
  <si>
    <t>Position of the Mobilisation and Development of Funds (Rupees in thousands)</t>
  </si>
  <si>
    <t>Total Liabilities</t>
  </si>
  <si>
    <t>Total Assets</t>
  </si>
  <si>
    <t>Sources of Funds:</t>
  </si>
  <si>
    <t>Paid-up Capital</t>
  </si>
  <si>
    <t>Reserves &amp; Surplus</t>
  </si>
  <si>
    <t>NIL</t>
  </si>
  <si>
    <t>Secured Loans</t>
  </si>
  <si>
    <t>Unsecured Loans</t>
  </si>
  <si>
    <t>Application of Funds:</t>
  </si>
  <si>
    <t>Net Fixed Assets</t>
  </si>
  <si>
    <t>Investments</t>
  </si>
  <si>
    <t>Net Current Assets</t>
  </si>
  <si>
    <t>Misc. Expenses</t>
  </si>
  <si>
    <t>IV.</t>
  </si>
  <si>
    <t>Performance of Company (Rupees in thousands)</t>
  </si>
  <si>
    <t>Turnover &amp; other income</t>
  </si>
  <si>
    <t>Total Expenditure</t>
  </si>
  <si>
    <t>Profit/(Loss) before tax</t>
  </si>
  <si>
    <t>Profit/(Loss) after tax</t>
  </si>
  <si>
    <t>Earning per Share in Rs.</t>
  </si>
  <si>
    <t>Dividend Rate  (%)</t>
  </si>
  <si>
    <t>(Annualised)</t>
  </si>
  <si>
    <t>V.</t>
  </si>
  <si>
    <t>General Names of Three Principal Products / Services of the Company</t>
  </si>
  <si>
    <t>(as per monetary terms)</t>
  </si>
  <si>
    <t>Item Code No.</t>
  </si>
  <si>
    <t>Product description</t>
  </si>
  <si>
    <t>(ITC Code No.)</t>
  </si>
  <si>
    <t>DATE   :01/09/2011</t>
  </si>
  <si>
    <t>DATE   : 01/09/2011</t>
  </si>
  <si>
    <t xml:space="preserve">Verified </t>
  </si>
  <si>
    <t>Opening Balances</t>
  </si>
  <si>
    <t>Vouching</t>
  </si>
  <si>
    <t>purchases</t>
  </si>
  <si>
    <t>cash/bank vouching</t>
  </si>
  <si>
    <t>journal vouching</t>
  </si>
  <si>
    <t>Reconciliation</t>
  </si>
  <si>
    <t>Bank Reconciliation</t>
  </si>
  <si>
    <t>VAT reconciliation</t>
  </si>
  <si>
    <t>TDS reconciliaton in connection with expenditure</t>
  </si>
  <si>
    <t>TDS reconciliaton in connection with income</t>
  </si>
  <si>
    <t>Confirmations</t>
  </si>
  <si>
    <t>Secured loans</t>
  </si>
  <si>
    <t>Unsecured loans</t>
  </si>
  <si>
    <t>Sundry creditors</t>
  </si>
  <si>
    <t>Advances received from customers</t>
  </si>
  <si>
    <t>Any long standing dues pending list of them</t>
  </si>
  <si>
    <t>Whether tallying to the excise records</t>
  </si>
  <si>
    <t>valuation with invoice reference for purchase value</t>
  </si>
  <si>
    <t>Sundry debtors</t>
  </si>
  <si>
    <t>long outstandings not collected</t>
  </si>
  <si>
    <t>Any advances givnen (specially to the interested parties)</t>
  </si>
  <si>
    <t>the purpose and agreements are to be seen wherever</t>
  </si>
  <si>
    <t>applicable</t>
  </si>
  <si>
    <t>Ledger scrutiny</t>
  </si>
  <si>
    <t xml:space="preserve">In case of loans the utilisation of the loans requires to </t>
  </si>
  <si>
    <t>be analysed to see the admissablity of interest</t>
  </si>
  <si>
    <t>borrowing accouting standards</t>
  </si>
  <si>
    <t>Company Audits</t>
  </si>
  <si>
    <t>(apart from the above)</t>
  </si>
  <si>
    <t xml:space="preserve">whether the business carried on by the company is </t>
  </si>
  <si>
    <t>permissable under the objects</t>
  </si>
  <si>
    <t>58 A violations for unsercured loans if any</t>
  </si>
  <si>
    <t>deemed dividend provisions</t>
  </si>
  <si>
    <t>Schedule IV requirement</t>
  </si>
  <si>
    <t>FRN to be mentioned along with MM NO, of the Partner</t>
  </si>
  <si>
    <t>contras with sister concerns</t>
  </si>
  <si>
    <t>fixed assets bills for additions</t>
  </si>
  <si>
    <t>form-8 &amp; 13 for satisfaction &amp; creation of charges</t>
  </si>
  <si>
    <t>269ss &amp; 269T &amp; 40(a)(ia)</t>
  </si>
  <si>
    <t>Negative cash balances</t>
  </si>
  <si>
    <t>partnership deed</t>
  </si>
  <si>
    <t>MOA &amp; AOA</t>
  </si>
  <si>
    <t>Partners Remuneration u/s.40(b)</t>
  </si>
  <si>
    <t>XXX PRIVATE LIMITED., XXX</t>
  </si>
  <si>
    <t>Y</t>
  </si>
  <si>
    <t>Z</t>
  </si>
</sst>
</file>

<file path=xl/styles.xml><?xml version="1.0" encoding="utf-8"?>
<styleSheet xmlns="http://schemas.openxmlformats.org/spreadsheetml/2006/main">
  <numFmts count="13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_-;\-* #,##0_-;_-* \-??_-;_-@_-"/>
    <numFmt numFmtId="167" formatCode="[$-409]d/mmm/yy;@"/>
    <numFmt numFmtId="168" formatCode="_(* #,##0_);_(* \(#,##0\);_(* &quot;-&quot;??_);_(@_)"/>
    <numFmt numFmtId="169" formatCode="0_)"/>
    <numFmt numFmtId="170" formatCode="mmmm\ d\,\ yyyy"/>
    <numFmt numFmtId="171" formatCode="_(* #,##0.00_);_(* \(#,##0.00\);_(* \-??_);_(@_)"/>
    <numFmt numFmtId="172" formatCode="[$-409]d\-mmm\-yyyy;@"/>
    <numFmt numFmtId="173" formatCode="mm/dd/yy"/>
    <numFmt numFmtId="174" formatCode="0.0%"/>
  </numFmts>
  <fonts count="58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 "/>
    </font>
    <font>
      <sz val="11"/>
      <color theme="1"/>
      <name val="Rupee Foradian"/>
      <family val="2"/>
    </font>
    <font>
      <b/>
      <sz val="11"/>
      <color theme="1"/>
      <name val="Rupee Foradian"/>
      <family val="2"/>
    </font>
    <font>
      <b/>
      <sz val="11"/>
      <color theme="1"/>
      <name val="Calibri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rgb="FF000000"/>
      <name val="Trebuchet MS"/>
      <family val="2"/>
    </font>
    <font>
      <b/>
      <u/>
      <sz val="10"/>
      <name val="Trebuchet MS"/>
      <family val="2"/>
    </font>
    <font>
      <sz val="10"/>
      <color theme="1"/>
      <name val="Rupee Foradian"/>
      <family val="2"/>
    </font>
    <font>
      <u/>
      <sz val="10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0"/>
      <color theme="1"/>
      <name val="Bookman Old Style"/>
      <family val="1"/>
    </font>
    <font>
      <sz val="10"/>
      <name val="Bookman Old Style"/>
      <family val="1"/>
    </font>
    <font>
      <i/>
      <sz val="10"/>
      <name val="Bookman Old Style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1"/>
      <name val="Bookman"/>
      <family val="1"/>
    </font>
    <font>
      <b/>
      <sz val="11"/>
      <name val="Bookman"/>
      <family val="1"/>
    </font>
    <font>
      <b/>
      <sz val="11"/>
      <name val="Bookman"/>
    </font>
    <font>
      <b/>
      <i/>
      <sz val="11"/>
      <name val="Bookman"/>
      <family val="1"/>
    </font>
    <font>
      <b/>
      <i/>
      <u/>
      <sz val="11"/>
      <name val="Bookman"/>
      <family val="1"/>
    </font>
    <font>
      <i/>
      <sz val="11"/>
      <color indexed="8"/>
      <name val="Bookman"/>
      <family val="1"/>
    </font>
    <font>
      <sz val="9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color indexed="9"/>
      <name val="Times New Roman"/>
      <family val="1"/>
    </font>
    <font>
      <b/>
      <i/>
      <sz val="11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b/>
      <i/>
      <u/>
      <sz val="10"/>
      <name val="Times New Roman"/>
      <family val="1"/>
    </font>
    <font>
      <b/>
      <sz val="10"/>
      <color theme="1"/>
      <name val="Bookman Old Style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0"/>
      <color theme="1"/>
      <name val="Verdana"/>
      <family val="2"/>
    </font>
    <font>
      <u/>
      <sz val="11"/>
      <name val="Calibri"/>
      <family val="2"/>
      <scheme val="minor"/>
    </font>
    <font>
      <b/>
      <sz val="10"/>
      <name val="Bookman Old Style"/>
      <family val="1"/>
    </font>
    <font>
      <sz val="11"/>
      <color indexed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9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8" fillId="0" borderId="0" applyFill="0" applyBorder="0" applyAlignment="0" applyProtection="0"/>
    <xf numFmtId="0" fontId="18" fillId="0" borderId="0"/>
    <xf numFmtId="43" fontId="2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 applyFont="0" applyFill="0" applyBorder="0" applyAlignment="0" applyProtection="0"/>
    <xf numFmtId="0" fontId="18" fillId="0" borderId="0"/>
    <xf numFmtId="0" fontId="18" fillId="0" borderId="0" applyFont="0" applyFill="0" applyBorder="0" applyAlignment="0" applyProtection="0"/>
    <xf numFmtId="0" fontId="33" fillId="0" borderId="0"/>
    <xf numFmtId="0" fontId="33" fillId="0" borderId="0"/>
    <xf numFmtId="0" fontId="39" fillId="0" borderId="0">
      <alignment vertical="top"/>
      <protection locked="0"/>
    </xf>
    <xf numFmtId="0" fontId="18" fillId="0" borderId="0"/>
    <xf numFmtId="43" fontId="44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18" fillId="0" borderId="0" applyFill="0" applyBorder="0" applyAlignment="0" applyProtection="0"/>
    <xf numFmtId="9" fontId="22" fillId="0" borderId="0" applyFont="0" applyFill="0" applyBorder="0" applyAlignment="0" applyProtection="0"/>
  </cellStyleXfs>
  <cellXfs count="560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1" fillId="0" borderId="3" xfId="0" applyFont="1" applyFill="1" applyBorder="1" applyAlignment="1">
      <alignment horizontal="right" vertical="center" wrapText="1"/>
    </xf>
    <xf numFmtId="0" fontId="0" fillId="0" borderId="11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11" fillId="0" borderId="3" xfId="0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23" fillId="0" borderId="12" xfId="4" applyFont="1" applyBorder="1" applyAlignment="1">
      <alignment horizontal="left"/>
    </xf>
    <xf numFmtId="0" fontId="23" fillId="0" borderId="12" xfId="4" applyFont="1" applyBorder="1" applyAlignment="1">
      <alignment horizontal="left" wrapText="1"/>
    </xf>
    <xf numFmtId="0" fontId="23" fillId="0" borderId="12" xfId="4" applyFont="1" applyBorder="1"/>
    <xf numFmtId="0" fontId="23" fillId="0" borderId="12" xfId="4" applyFont="1" applyBorder="1" applyAlignment="1">
      <alignment horizontal="left" vertical="center" wrapText="1"/>
    </xf>
    <xf numFmtId="164" fontId="24" fillId="0" borderId="2" xfId="1" applyNumberFormat="1" applyFont="1" applyBorder="1"/>
    <xf numFmtId="164" fontId="24" fillId="0" borderId="7" xfId="1" applyNumberFormat="1" applyFont="1" applyBorder="1"/>
    <xf numFmtId="164" fontId="24" fillId="0" borderId="14" xfId="1" applyNumberFormat="1" applyFont="1" applyBorder="1"/>
    <xf numFmtId="164" fontId="24" fillId="0" borderId="13" xfId="1" applyNumberFormat="1" applyFont="1" applyBorder="1"/>
    <xf numFmtId="164" fontId="25" fillId="0" borderId="14" xfId="1" applyNumberFormat="1" applyFont="1" applyBorder="1"/>
    <xf numFmtId="164" fontId="25" fillId="0" borderId="15" xfId="1" applyNumberFormat="1" applyFont="1" applyBorder="1"/>
    <xf numFmtId="164" fontId="23" fillId="0" borderId="2" xfId="1" applyNumberFormat="1" applyFont="1" applyBorder="1" applyAlignment="1"/>
    <xf numFmtId="164" fontId="23" fillId="0" borderId="7" xfId="1" applyNumberFormat="1" applyFont="1" applyBorder="1" applyAlignment="1"/>
    <xf numFmtId="165" fontId="23" fillId="0" borderId="7" xfId="1" applyNumberFormat="1" applyFont="1" applyBorder="1" applyAlignment="1"/>
    <xf numFmtId="164" fontId="26" fillId="0" borderId="14" xfId="1" applyNumberFormat="1" applyFont="1" applyBorder="1" applyAlignment="1"/>
    <xf numFmtId="164" fontId="23" fillId="0" borderId="13" xfId="1" applyNumberFormat="1" applyFont="1" applyBorder="1" applyAlignment="1"/>
    <xf numFmtId="165" fontId="23" fillId="0" borderId="13" xfId="1" applyNumberFormat="1" applyFont="1" applyBorder="1" applyAlignment="1"/>
    <xf numFmtId="0" fontId="23" fillId="0" borderId="14" xfId="0" applyFont="1" applyBorder="1"/>
    <xf numFmtId="164" fontId="23" fillId="0" borderId="15" xfId="1" applyNumberFormat="1" applyFont="1" applyBorder="1" applyAlignment="1"/>
    <xf numFmtId="165" fontId="23" fillId="0" borderId="15" xfId="1" applyNumberFormat="1" applyFont="1" applyBorder="1" applyAlignment="1"/>
    <xf numFmtId="165" fontId="23" fillId="0" borderId="2" xfId="1" applyNumberFormat="1" applyFont="1" applyBorder="1" applyAlignment="1"/>
    <xf numFmtId="165" fontId="23" fillId="0" borderId="14" xfId="1" applyNumberFormat="1" applyFont="1" applyBorder="1" applyAlignment="1"/>
    <xf numFmtId="164" fontId="23" fillId="0" borderId="14" xfId="1" applyNumberFormat="1" applyFont="1" applyBorder="1" applyAlignment="1">
      <alignment horizontal="left"/>
    </xf>
    <xf numFmtId="164" fontId="24" fillId="0" borderId="14" xfId="1" applyNumberFormat="1" applyFont="1" applyBorder="1" applyAlignment="1">
      <alignment horizontal="right"/>
    </xf>
    <xf numFmtId="164" fontId="23" fillId="0" borderId="13" xfId="1" applyNumberFormat="1" applyFont="1" applyBorder="1"/>
    <xf numFmtId="165" fontId="24" fillId="0" borderId="18" xfId="1" applyNumberFormat="1" applyFont="1" applyBorder="1"/>
    <xf numFmtId="164" fontId="23" fillId="0" borderId="14" xfId="1" applyNumberFormat="1" applyFont="1" applyBorder="1"/>
    <xf numFmtId="165" fontId="23" fillId="0" borderId="13" xfId="1" applyNumberFormat="1" applyFont="1" applyBorder="1"/>
    <xf numFmtId="165" fontId="23" fillId="0" borderId="10" xfId="1" applyNumberFormat="1" applyFont="1" applyBorder="1"/>
    <xf numFmtId="164" fontId="23" fillId="0" borderId="15" xfId="1" applyNumberFormat="1" applyFont="1" applyBorder="1"/>
    <xf numFmtId="164" fontId="23" fillId="0" borderId="10" xfId="1" applyNumberFormat="1" applyFont="1" applyBorder="1"/>
    <xf numFmtId="0" fontId="27" fillId="0" borderId="19" xfId="5" applyFont="1" applyFill="1" applyBorder="1" applyAlignment="1">
      <alignment horizontal="center"/>
    </xf>
    <xf numFmtId="0" fontId="28" fillId="0" borderId="20" xfId="5" applyFont="1" applyBorder="1" applyAlignment="1">
      <alignment horizontal="center"/>
    </xf>
    <xf numFmtId="0" fontId="28" fillId="0" borderId="21" xfId="5" applyFont="1" applyBorder="1" applyAlignment="1">
      <alignment horizontal="center"/>
    </xf>
    <xf numFmtId="0" fontId="28" fillId="0" borderId="25" xfId="5" applyFont="1" applyBorder="1" applyAlignment="1">
      <alignment horizontal="center" vertical="top" wrapText="1"/>
    </xf>
    <xf numFmtId="166" fontId="28" fillId="0" borderId="25" xfId="6" applyNumberFormat="1" applyFont="1" applyBorder="1" applyAlignment="1">
      <alignment horizontal="center" vertical="center" wrapText="1"/>
    </xf>
    <xf numFmtId="0" fontId="28" fillId="0" borderId="25" xfId="5" applyFont="1" applyBorder="1" applyAlignment="1">
      <alignment horizontal="center" vertical="center" wrapText="1"/>
    </xf>
    <xf numFmtId="0" fontId="28" fillId="0" borderId="27" xfId="5" applyFont="1" applyBorder="1" applyAlignment="1">
      <alignment horizontal="left" vertical="center" wrapText="1"/>
    </xf>
    <xf numFmtId="0" fontId="28" fillId="0" borderId="28" xfId="5" applyFont="1" applyBorder="1" applyAlignment="1">
      <alignment horizontal="center" vertical="center"/>
    </xf>
    <xf numFmtId="0" fontId="28" fillId="0" borderId="26" xfId="5" applyFont="1" applyBorder="1" applyAlignment="1">
      <alignment horizontal="center" vertical="center" wrapText="1"/>
    </xf>
    <xf numFmtId="0" fontId="28" fillId="0" borderId="24" xfId="5" applyFont="1" applyBorder="1"/>
    <xf numFmtId="0" fontId="28" fillId="0" borderId="25" xfId="5" applyFont="1" applyBorder="1"/>
    <xf numFmtId="0" fontId="28" fillId="0" borderId="29" xfId="5" applyFont="1" applyBorder="1" applyAlignment="1">
      <alignment horizontal="center"/>
    </xf>
    <xf numFmtId="0" fontId="28" fillId="0" borderId="22" xfId="5" applyFont="1" applyBorder="1" applyAlignment="1">
      <alignment horizontal="center"/>
    </xf>
    <xf numFmtId="166" fontId="28" fillId="0" borderId="22" xfId="6" applyNumberFormat="1" applyFont="1" applyBorder="1" applyAlignment="1">
      <alignment horizontal="center"/>
    </xf>
    <xf numFmtId="0" fontId="28" fillId="0" borderId="23" xfId="5" applyFont="1" applyBorder="1" applyAlignment="1">
      <alignment horizontal="center"/>
    </xf>
    <xf numFmtId="0" fontId="28" fillId="0" borderId="24" xfId="5" applyFont="1" applyFill="1" applyBorder="1"/>
    <xf numFmtId="0" fontId="28" fillId="0" borderId="25" xfId="5" applyFont="1" applyFill="1" applyBorder="1"/>
    <xf numFmtId="0" fontId="28" fillId="0" borderId="19" xfId="5" applyFont="1" applyFill="1" applyBorder="1" applyAlignment="1">
      <alignment horizontal="center"/>
    </xf>
    <xf numFmtId="0" fontId="28" fillId="0" borderId="25" xfId="5" applyFont="1" applyFill="1" applyBorder="1" applyAlignment="1">
      <alignment horizontal="center"/>
    </xf>
    <xf numFmtId="166" fontId="28" fillId="0" borderId="25" xfId="6" applyNumberFormat="1" applyFont="1" applyFill="1" applyBorder="1" applyAlignment="1">
      <alignment horizontal="center"/>
    </xf>
    <xf numFmtId="0" fontId="28" fillId="0" borderId="26" xfId="5" applyFont="1" applyFill="1" applyBorder="1" applyAlignment="1">
      <alignment horizontal="center"/>
    </xf>
    <xf numFmtId="0" fontId="27" fillId="0" borderId="24" xfId="5" applyFont="1" applyFill="1" applyBorder="1"/>
    <xf numFmtId="9" fontId="27" fillId="0" borderId="25" xfId="5" applyNumberFormat="1" applyFont="1" applyFill="1" applyBorder="1" applyAlignment="1">
      <alignment horizontal="center"/>
    </xf>
    <xf numFmtId="166" fontId="27" fillId="0" borderId="19" xfId="6" applyNumberFormat="1" applyFont="1" applyFill="1" applyBorder="1" applyAlignment="1">
      <alignment horizontal="center"/>
    </xf>
    <xf numFmtId="166" fontId="27" fillId="0" borderId="25" xfId="6" applyNumberFormat="1" applyFont="1" applyFill="1" applyBorder="1" applyAlignment="1">
      <alignment horizontal="center"/>
    </xf>
    <xf numFmtId="165" fontId="27" fillId="0" borderId="25" xfId="1" applyNumberFormat="1" applyFont="1" applyFill="1" applyBorder="1" applyAlignment="1">
      <alignment horizontal="center"/>
    </xf>
    <xf numFmtId="0" fontId="27" fillId="0" borderId="0" xfId="5" applyFont="1" applyFill="1"/>
    <xf numFmtId="166" fontId="27" fillId="0" borderId="25" xfId="6" applyNumberFormat="1" applyFont="1" applyFill="1" applyBorder="1" applyAlignment="1" applyProtection="1"/>
    <xf numFmtId="166" fontId="27" fillId="0" borderId="26" xfId="5" applyNumberFormat="1" applyFont="1" applyFill="1" applyBorder="1" applyAlignment="1">
      <alignment horizontal="center"/>
    </xf>
    <xf numFmtId="0" fontId="27" fillId="0" borderId="25" xfId="5" applyFont="1" applyFill="1" applyBorder="1" applyAlignment="1">
      <alignment horizontal="center"/>
    </xf>
    <xf numFmtId="0" fontId="27" fillId="0" borderId="26" xfId="5" applyFont="1" applyFill="1" applyBorder="1" applyAlignment="1">
      <alignment horizontal="center"/>
    </xf>
    <xf numFmtId="0" fontId="27" fillId="0" borderId="24" xfId="5" applyFont="1" applyFill="1" applyBorder="1" applyAlignment="1">
      <alignment horizontal="left"/>
    </xf>
    <xf numFmtId="0" fontId="27" fillId="0" borderId="25" xfId="5" applyFont="1" applyFill="1" applyBorder="1"/>
    <xf numFmtId="166" fontId="27" fillId="0" borderId="26" xfId="6" applyNumberFormat="1" applyFont="1" applyFill="1" applyBorder="1" applyAlignment="1" applyProtection="1"/>
    <xf numFmtId="166" fontId="27" fillId="0" borderId="25" xfId="5" applyNumberFormat="1" applyFont="1" applyFill="1" applyBorder="1"/>
    <xf numFmtId="166" fontId="27" fillId="0" borderId="25" xfId="6" applyNumberFormat="1" applyFont="1" applyFill="1" applyBorder="1" applyAlignment="1" applyProtection="1">
      <alignment horizontal="right"/>
    </xf>
    <xf numFmtId="166" fontId="28" fillId="0" borderId="25" xfId="6" applyNumberFormat="1" applyFont="1" applyFill="1" applyBorder="1" applyAlignment="1" applyProtection="1"/>
    <xf numFmtId="166" fontId="28" fillId="0" borderId="26" xfId="6" applyNumberFormat="1" applyFont="1" applyFill="1" applyBorder="1" applyAlignment="1" applyProtection="1"/>
    <xf numFmtId="0" fontId="28" fillId="0" borderId="1" xfId="5" applyFont="1" applyBorder="1"/>
    <xf numFmtId="0" fontId="27" fillId="0" borderId="30" xfId="5" applyFont="1" applyBorder="1"/>
    <xf numFmtId="166" fontId="28" fillId="0" borderId="30" xfId="6" applyNumberFormat="1" applyFont="1" applyFill="1" applyBorder="1" applyAlignment="1" applyProtection="1"/>
    <xf numFmtId="0" fontId="27" fillId="0" borderId="14" xfId="5" applyFont="1" applyFill="1" applyBorder="1"/>
    <xf numFmtId="9" fontId="27" fillId="0" borderId="14" xfId="5" applyNumberFormat="1" applyFont="1" applyFill="1" applyBorder="1" applyAlignment="1">
      <alignment horizontal="center"/>
    </xf>
    <xf numFmtId="166" fontId="32" fillId="0" borderId="14" xfId="8" applyNumberFormat="1" applyFont="1" applyFill="1" applyBorder="1" applyAlignment="1">
      <alignment horizontal="right" vertical="top"/>
    </xf>
    <xf numFmtId="167" fontId="32" fillId="0" borderId="14" xfId="8" applyNumberFormat="1" applyFont="1" applyFill="1" applyBorder="1" applyAlignment="1">
      <alignment horizontal="right" vertical="top"/>
    </xf>
    <xf numFmtId="165" fontId="27" fillId="0" borderId="14" xfId="1" applyNumberFormat="1" applyFont="1" applyFill="1" applyBorder="1"/>
    <xf numFmtId="167" fontId="27" fillId="0" borderId="14" xfId="5" applyNumberFormat="1" applyFont="1" applyFill="1" applyBorder="1"/>
    <xf numFmtId="0" fontId="28" fillId="0" borderId="34" xfId="5" applyFont="1" applyFill="1" applyBorder="1"/>
    <xf numFmtId="0" fontId="27" fillId="0" borderId="35" xfId="5" applyFont="1" applyFill="1" applyBorder="1"/>
    <xf numFmtId="166" fontId="27" fillId="0" borderId="35" xfId="6" applyNumberFormat="1" applyFont="1" applyFill="1" applyBorder="1"/>
    <xf numFmtId="166" fontId="27" fillId="0" borderId="35" xfId="5" applyNumberFormat="1" applyFont="1" applyFill="1" applyBorder="1"/>
    <xf numFmtId="0" fontId="27" fillId="0" borderId="36" xfId="5" applyFont="1" applyFill="1" applyBorder="1"/>
    <xf numFmtId="0" fontId="28" fillId="0" borderId="37" xfId="5" applyFont="1" applyFill="1" applyBorder="1" applyAlignment="1">
      <alignment horizontal="left"/>
    </xf>
    <xf numFmtId="0" fontId="28" fillId="0" borderId="37" xfId="5" applyFont="1" applyFill="1" applyBorder="1" applyAlignment="1">
      <alignment horizontal="center"/>
    </xf>
    <xf numFmtId="0" fontId="28" fillId="0" borderId="14" xfId="5" applyFont="1" applyFill="1" applyBorder="1"/>
    <xf numFmtId="167" fontId="28" fillId="0" borderId="14" xfId="5" applyNumberFormat="1" applyFont="1" applyFill="1" applyBorder="1"/>
    <xf numFmtId="165" fontId="28" fillId="0" borderId="14" xfId="1" applyNumberFormat="1" applyFont="1" applyFill="1" applyBorder="1"/>
    <xf numFmtId="0" fontId="31" fillId="0" borderId="14" xfId="7" applyFont="1" applyFill="1" applyBorder="1" applyAlignment="1">
      <alignment horizontal="left" vertical="center"/>
    </xf>
    <xf numFmtId="0" fontId="28" fillId="0" borderId="38" xfId="5" applyFont="1" applyFill="1" applyBorder="1"/>
    <xf numFmtId="166" fontId="28" fillId="0" borderId="38" xfId="5" applyNumberFormat="1" applyFont="1" applyFill="1" applyBorder="1"/>
    <xf numFmtId="167" fontId="28" fillId="0" borderId="38" xfId="5" applyNumberFormat="1" applyFont="1" applyFill="1" applyBorder="1"/>
    <xf numFmtId="0" fontId="29" fillId="0" borderId="12" xfId="5" applyFont="1" applyBorder="1" applyAlignment="1"/>
    <xf numFmtId="0" fontId="29" fillId="0" borderId="0" xfId="5" applyFont="1" applyBorder="1" applyAlignment="1"/>
    <xf numFmtId="0" fontId="28" fillId="0" borderId="12" xfId="5" applyFont="1" applyBorder="1" applyAlignment="1"/>
    <xf numFmtId="0" fontId="28" fillId="0" borderId="0" xfId="5" applyFont="1" applyBorder="1" applyAlignment="1"/>
    <xf numFmtId="0" fontId="27" fillId="0" borderId="21" xfId="5" applyFont="1" applyBorder="1"/>
    <xf numFmtId="0" fontId="0" fillId="0" borderId="12" xfId="0" applyBorder="1" applyAlignment="1">
      <alignment vertical="center"/>
    </xf>
    <xf numFmtId="37" fontId="35" fillId="2" borderId="0" xfId="1" applyNumberFormat="1" applyFont="1" applyFill="1" applyBorder="1" applyAlignment="1">
      <alignment horizontal="right"/>
    </xf>
    <xf numFmtId="37" fontId="36" fillId="2" borderId="0" xfId="1" applyNumberFormat="1" applyFont="1" applyFill="1"/>
    <xf numFmtId="0" fontId="36" fillId="2" borderId="0" xfId="0" applyFont="1" applyFill="1"/>
    <xf numFmtId="0" fontId="36" fillId="2" borderId="0" xfId="10" applyNumberFormat="1" applyFont="1" applyFill="1" applyAlignment="1">
      <alignment horizontal="left"/>
    </xf>
    <xf numFmtId="37" fontId="36" fillId="2" borderId="0" xfId="1" applyNumberFormat="1" applyFont="1" applyFill="1" applyAlignment="1">
      <alignment horizontal="left"/>
    </xf>
    <xf numFmtId="0" fontId="36" fillId="2" borderId="0" xfId="9" applyNumberFormat="1" applyFont="1" applyFill="1" applyAlignment="1">
      <alignment horizontal="left"/>
    </xf>
    <xf numFmtId="37" fontId="40" fillId="2" borderId="0" xfId="0" applyNumberFormat="1" applyFont="1" applyFill="1" applyAlignment="1"/>
    <xf numFmtId="37" fontId="40" fillId="2" borderId="0" xfId="1" applyNumberFormat="1" applyFont="1" applyFill="1"/>
    <xf numFmtId="0" fontId="34" fillId="2" borderId="0" xfId="0" applyFont="1" applyFill="1"/>
    <xf numFmtId="0" fontId="35" fillId="2" borderId="0" xfId="12" applyNumberFormat="1" applyFont="1" applyFill="1" applyAlignment="1">
      <alignment horizontal="left"/>
    </xf>
    <xf numFmtId="169" fontId="35" fillId="2" borderId="0" xfId="0" applyNumberFormat="1" applyFont="1" applyFill="1" applyBorder="1" applyAlignment="1" applyProtection="1">
      <alignment vertical="top"/>
    </xf>
    <xf numFmtId="0" fontId="35" fillId="2" borderId="0" xfId="0" applyFont="1" applyFill="1"/>
    <xf numFmtId="0" fontId="35" fillId="2" borderId="0" xfId="12" applyNumberFormat="1" applyFont="1" applyFill="1" applyBorder="1" applyAlignment="1">
      <alignment horizontal="left"/>
    </xf>
    <xf numFmtId="37" fontId="36" fillId="2" borderId="0" xfId="0" applyNumberFormat="1" applyFont="1" applyFill="1"/>
    <xf numFmtId="0" fontId="36" fillId="2" borderId="0" xfId="11" applyFont="1" applyFill="1" applyBorder="1" applyAlignment="1" applyProtection="1"/>
    <xf numFmtId="0" fontId="36" fillId="2" borderId="0" xfId="0" applyFont="1" applyFill="1" applyBorder="1"/>
    <xf numFmtId="0" fontId="34" fillId="2" borderId="0" xfId="0" applyFont="1" applyFill="1" applyBorder="1" applyAlignment="1" applyProtection="1">
      <alignment horizontal="left" vertical="top"/>
    </xf>
    <xf numFmtId="0" fontId="34" fillId="2" borderId="0" xfId="11" applyNumberFormat="1" applyFont="1" applyFill="1" applyAlignment="1">
      <alignment horizontal="left"/>
      <protection locked="0"/>
    </xf>
    <xf numFmtId="39" fontId="35" fillId="2" borderId="0" xfId="0" applyNumberFormat="1" applyFont="1" applyFill="1" applyBorder="1" applyAlignment="1" applyProtection="1">
      <alignment horizontal="left" vertical="top"/>
    </xf>
    <xf numFmtId="0" fontId="35" fillId="2" borderId="0" xfId="12" quotePrefix="1" applyNumberFormat="1" applyFont="1" applyFill="1" applyAlignment="1">
      <alignment horizontal="left"/>
    </xf>
    <xf numFmtId="0" fontId="36" fillId="2" borderId="0" xfId="11" applyFont="1" applyFill="1">
      <alignment vertical="top"/>
      <protection locked="0"/>
    </xf>
    <xf numFmtId="37" fontId="34" fillId="2" borderId="0" xfId="1" applyNumberFormat="1" applyFont="1" applyFill="1"/>
    <xf numFmtId="170" fontId="36" fillId="2" borderId="0" xfId="11" applyNumberFormat="1" applyFont="1" applyFill="1" applyAlignment="1">
      <alignment horizontal="left"/>
      <protection locked="0"/>
    </xf>
    <xf numFmtId="37" fontId="35" fillId="2" borderId="0" xfId="1" applyNumberFormat="1" applyFont="1" applyFill="1"/>
    <xf numFmtId="0" fontId="36" fillId="2" borderId="0" xfId="11" applyFont="1" applyFill="1" applyBorder="1" applyAlignment="1" applyProtection="1">
      <alignment horizontal="center"/>
    </xf>
    <xf numFmtId="0" fontId="0" fillId="0" borderId="0" xfId="0" applyBorder="1" applyAlignment="1">
      <alignment vertical="center"/>
    </xf>
    <xf numFmtId="0" fontId="39" fillId="3" borderId="40" xfId="0" applyFont="1" applyFill="1" applyBorder="1"/>
    <xf numFmtId="0" fontId="39" fillId="3" borderId="41" xfId="0" applyFont="1" applyFill="1" applyBorder="1"/>
    <xf numFmtId="0" fontId="41" fillId="3" borderId="19" xfId="0" applyFont="1" applyFill="1" applyBorder="1"/>
    <xf numFmtId="0" fontId="42" fillId="3" borderId="0" xfId="0" applyFont="1" applyFill="1" applyBorder="1"/>
    <xf numFmtId="0" fontId="39" fillId="3" borderId="0" xfId="0" applyFont="1" applyFill="1" applyBorder="1"/>
    <xf numFmtId="0" fontId="39" fillId="3" borderId="42" xfId="0" applyFont="1" applyFill="1" applyBorder="1"/>
    <xf numFmtId="0" fontId="43" fillId="3" borderId="31" xfId="0" applyFont="1" applyFill="1" applyBorder="1" applyAlignment="1">
      <alignment horizontal="center"/>
    </xf>
    <xf numFmtId="0" fontId="43" fillId="3" borderId="31" xfId="0" applyFont="1" applyFill="1" applyBorder="1"/>
    <xf numFmtId="0" fontId="41" fillId="3" borderId="31" xfId="0" applyFont="1" applyFill="1" applyBorder="1" applyAlignment="1">
      <alignment horizontal="center"/>
    </xf>
    <xf numFmtId="0" fontId="41" fillId="3" borderId="42" xfId="0" applyFont="1" applyFill="1" applyBorder="1" applyAlignment="1">
      <alignment horizontal="center"/>
    </xf>
    <xf numFmtId="0" fontId="41" fillId="3" borderId="25" xfId="0" applyFont="1" applyFill="1" applyBorder="1" applyAlignment="1">
      <alignment horizontal="center"/>
    </xf>
    <xf numFmtId="0" fontId="39" fillId="3" borderId="43" xfId="0" applyFont="1" applyFill="1" applyBorder="1"/>
    <xf numFmtId="0" fontId="41" fillId="3" borderId="43" xfId="0" applyFont="1" applyFill="1" applyBorder="1" applyAlignment="1">
      <alignment horizontal="center"/>
    </xf>
    <xf numFmtId="0" fontId="41" fillId="3" borderId="44" xfId="0" applyFont="1" applyFill="1" applyBorder="1" applyAlignment="1">
      <alignment horizontal="center"/>
    </xf>
    <xf numFmtId="0" fontId="39" fillId="3" borderId="25" xfId="0" applyFont="1" applyFill="1" applyBorder="1"/>
    <xf numFmtId="0" fontId="43" fillId="3" borderId="25" xfId="0" applyFont="1" applyFill="1" applyBorder="1" applyAlignment="1">
      <alignment horizontal="center"/>
    </xf>
    <xf numFmtId="0" fontId="43" fillId="3" borderId="42" xfId="0" applyFont="1" applyFill="1" applyBorder="1" applyAlignment="1">
      <alignment horizontal="center"/>
    </xf>
    <xf numFmtId="171" fontId="39" fillId="3" borderId="42" xfId="3" applyNumberFormat="1" applyFont="1" applyFill="1" applyBorder="1" applyAlignment="1" applyProtection="1"/>
    <xf numFmtId="171" fontId="39" fillId="3" borderId="25" xfId="13" applyNumberFormat="1" applyFont="1" applyFill="1" applyBorder="1" applyAlignment="1" applyProtection="1"/>
    <xf numFmtId="171" fontId="39" fillId="3" borderId="42" xfId="13" applyNumberFormat="1" applyFont="1" applyFill="1" applyBorder="1" applyAlignment="1" applyProtection="1"/>
    <xf numFmtId="10" fontId="39" fillId="3" borderId="25" xfId="0" applyNumberFormat="1" applyFont="1" applyFill="1" applyBorder="1" applyAlignment="1">
      <alignment horizontal="center"/>
    </xf>
    <xf numFmtId="0" fontId="39" fillId="3" borderId="25" xfId="0" applyFont="1" applyFill="1" applyBorder="1" applyAlignment="1">
      <alignment horizontal="center"/>
    </xf>
    <xf numFmtId="171" fontId="43" fillId="3" borderId="31" xfId="13" applyNumberFormat="1" applyFont="1" applyFill="1" applyBorder="1" applyAlignment="1" applyProtection="1"/>
    <xf numFmtId="171" fontId="43" fillId="3" borderId="41" xfId="13" applyNumberFormat="1" applyFont="1" applyFill="1" applyBorder="1" applyAlignment="1" applyProtection="1"/>
    <xf numFmtId="0" fontId="39" fillId="3" borderId="30" xfId="0" applyFont="1" applyFill="1" applyBorder="1" applyAlignment="1">
      <alignment horizontal="center"/>
    </xf>
    <xf numFmtId="0" fontId="41" fillId="3" borderId="25" xfId="0" applyFont="1" applyFill="1" applyBorder="1"/>
    <xf numFmtId="171" fontId="41" fillId="3" borderId="30" xfId="13" applyNumberFormat="1" applyFont="1" applyFill="1" applyBorder="1" applyAlignment="1" applyProtection="1">
      <alignment horizontal="right"/>
    </xf>
    <xf numFmtId="171" fontId="41" fillId="3" borderId="45" xfId="13" applyNumberFormat="1" applyFont="1" applyFill="1" applyBorder="1" applyAlignment="1" applyProtection="1">
      <alignment horizontal="right"/>
    </xf>
    <xf numFmtId="0" fontId="41" fillId="3" borderId="30" xfId="0" applyFont="1" applyFill="1" applyBorder="1" applyAlignment="1">
      <alignment horizontal="right"/>
    </xf>
    <xf numFmtId="0" fontId="39" fillId="3" borderId="46" xfId="0" applyFont="1" applyFill="1" applyBorder="1"/>
    <xf numFmtId="171" fontId="39" fillId="3" borderId="28" xfId="13" applyNumberFormat="1" applyFont="1" applyFill="1" applyBorder="1" applyAlignment="1" applyProtection="1">
      <alignment horizontal="right"/>
    </xf>
    <xf numFmtId="171" fontId="39" fillId="3" borderId="47" xfId="13" applyNumberFormat="1" applyFont="1" applyFill="1" applyBorder="1" applyAlignment="1" applyProtection="1">
      <alignment horizontal="right"/>
    </xf>
    <xf numFmtId="0" fontId="39" fillId="3" borderId="28" xfId="0" applyFont="1" applyFill="1" applyBorder="1" applyAlignment="1">
      <alignment horizontal="right"/>
    </xf>
    <xf numFmtId="0" fontId="34" fillId="2" borderId="12" xfId="9" applyFont="1" applyFill="1" applyBorder="1"/>
    <xf numFmtId="0" fontId="35" fillId="2" borderId="12" xfId="9" applyFont="1" applyFill="1" applyBorder="1"/>
    <xf numFmtId="37" fontId="34" fillId="2" borderId="13" xfId="1" applyNumberFormat="1" applyFont="1" applyFill="1" applyBorder="1" applyAlignment="1">
      <alignment horizontal="right"/>
    </xf>
    <xf numFmtId="0" fontId="36" fillId="2" borderId="12" xfId="9" applyFont="1" applyFill="1" applyBorder="1"/>
    <xf numFmtId="0" fontId="36" fillId="2" borderId="12" xfId="1" applyNumberFormat="1" applyFont="1" applyFill="1" applyBorder="1" applyAlignment="1"/>
    <xf numFmtId="168" fontId="34" fillId="2" borderId="12" xfId="1" applyNumberFormat="1" applyFont="1" applyFill="1" applyBorder="1" applyAlignment="1">
      <alignment horizontal="left"/>
    </xf>
    <xf numFmtId="0" fontId="34" fillId="2" borderId="12" xfId="1" applyNumberFormat="1" applyFont="1" applyFill="1" applyBorder="1" applyAlignment="1"/>
    <xf numFmtId="0" fontId="36" fillId="2" borderId="12" xfId="0" applyFont="1" applyFill="1" applyBorder="1"/>
    <xf numFmtId="0" fontId="36" fillId="2" borderId="12" xfId="10" applyNumberFormat="1" applyFont="1" applyFill="1" applyBorder="1" applyAlignment="1">
      <alignment horizontal="left"/>
    </xf>
    <xf numFmtId="0" fontId="38" fillId="2" borderId="12" xfId="10" applyNumberFormat="1" applyFont="1" applyFill="1" applyBorder="1" applyAlignment="1">
      <alignment horizontal="left"/>
    </xf>
    <xf numFmtId="0" fontId="36" fillId="2" borderId="49" xfId="10" applyNumberFormat="1" applyFont="1" applyFill="1" applyBorder="1" applyAlignment="1">
      <alignment horizontal="left"/>
    </xf>
    <xf numFmtId="0" fontId="36" fillId="2" borderId="49" xfId="9" applyFont="1" applyFill="1" applyBorder="1"/>
    <xf numFmtId="0" fontId="35" fillId="2" borderId="5" xfId="9" applyFont="1" applyFill="1" applyBorder="1"/>
    <xf numFmtId="37" fontId="34" fillId="2" borderId="2" xfId="1" applyNumberFormat="1" applyFont="1" applyFill="1" applyBorder="1" applyAlignment="1">
      <alignment horizontal="right"/>
    </xf>
    <xf numFmtId="37" fontId="34" fillId="2" borderId="50" xfId="1" quotePrefix="1" applyNumberFormat="1" applyFont="1" applyFill="1" applyBorder="1" applyAlignment="1">
      <alignment horizontal="right"/>
    </xf>
    <xf numFmtId="37" fontId="34" fillId="2" borderId="15" xfId="1" applyNumberFormat="1" applyFont="1" applyFill="1" applyBorder="1" applyAlignment="1">
      <alignment horizontal="right"/>
    </xf>
    <xf numFmtId="37" fontId="34" fillId="2" borderId="2" xfId="1" applyNumberFormat="1" applyFont="1" applyFill="1" applyBorder="1"/>
    <xf numFmtId="37" fontId="34" fillId="2" borderId="50" xfId="1" applyNumberFormat="1" applyFont="1" applyFill="1" applyBorder="1" applyAlignment="1"/>
    <xf numFmtId="37" fontId="34" fillId="2" borderId="50" xfId="1" applyNumberFormat="1" applyFont="1" applyFill="1" applyBorder="1"/>
    <xf numFmtId="165" fontId="36" fillId="2" borderId="50" xfId="1" applyNumberFormat="1" applyFont="1" applyFill="1" applyBorder="1"/>
    <xf numFmtId="37" fontId="36" fillId="2" borderId="50" xfId="1" applyNumberFormat="1" applyFont="1" applyFill="1" applyBorder="1"/>
    <xf numFmtId="165" fontId="36" fillId="2" borderId="50" xfId="1" applyNumberFormat="1" applyFont="1" applyFill="1" applyBorder="1" applyAlignment="1"/>
    <xf numFmtId="37" fontId="36" fillId="2" borderId="50" xfId="1" applyNumberFormat="1" applyFont="1" applyFill="1" applyBorder="1" applyAlignment="1"/>
    <xf numFmtId="164" fontId="36" fillId="2" borderId="50" xfId="1" applyNumberFormat="1" applyFont="1" applyFill="1" applyBorder="1" applyAlignment="1"/>
    <xf numFmtId="165" fontId="36" fillId="0" borderId="50" xfId="1" applyNumberFormat="1" applyFont="1" applyFill="1" applyBorder="1" applyAlignment="1"/>
    <xf numFmtId="164" fontId="36" fillId="2" borderId="50" xfId="3" applyNumberFormat="1" applyFont="1" applyFill="1" applyBorder="1" applyAlignment="1"/>
    <xf numFmtId="165" fontId="36" fillId="2" borderId="50" xfId="3" applyNumberFormat="1" applyFont="1" applyFill="1" applyBorder="1"/>
    <xf numFmtId="37" fontId="36" fillId="0" borderId="50" xfId="1" applyNumberFormat="1" applyFont="1" applyFill="1" applyBorder="1" applyAlignment="1"/>
    <xf numFmtId="37" fontId="34" fillId="2" borderId="1" xfId="1" applyNumberFormat="1" applyFont="1" applyFill="1" applyBorder="1" applyAlignment="1">
      <alignment horizontal="right"/>
    </xf>
    <xf numFmtId="37" fontId="36" fillId="2" borderId="50" xfId="1" applyNumberFormat="1" applyFont="1" applyFill="1" applyBorder="1" applyAlignment="1">
      <alignment horizontal="right"/>
    </xf>
    <xf numFmtId="37" fontId="34" fillId="2" borderId="11" xfId="1" applyNumberFormat="1" applyFont="1" applyFill="1" applyBorder="1"/>
    <xf numFmtId="37" fontId="36" fillId="0" borderId="50" xfId="1" applyNumberFormat="1" applyFont="1" applyFill="1" applyBorder="1"/>
    <xf numFmtId="164" fontId="36" fillId="2" borderId="50" xfId="3" applyNumberFormat="1" applyFont="1" applyFill="1" applyBorder="1"/>
    <xf numFmtId="164" fontId="36" fillId="2" borderId="50" xfId="3" applyNumberFormat="1" applyFont="1" applyFill="1" applyBorder="1" applyAlignment="1">
      <alignment horizontal="right"/>
    </xf>
    <xf numFmtId="164" fontId="36" fillId="0" borderId="50" xfId="3" applyNumberFormat="1" applyFont="1" applyFill="1" applyBorder="1" applyAlignment="1"/>
    <xf numFmtId="164" fontId="36" fillId="0" borderId="15" xfId="3" applyNumberFormat="1" applyFont="1" applyFill="1" applyBorder="1" applyAlignment="1"/>
    <xf numFmtId="37" fontId="37" fillId="2" borderId="50" xfId="1" applyNumberFormat="1" applyFont="1" applyFill="1" applyBorder="1"/>
    <xf numFmtId="37" fontId="36" fillId="2" borderId="50" xfId="1" applyNumberFormat="1" applyFont="1" applyFill="1" applyBorder="1" applyAlignment="1">
      <alignment horizontal="left"/>
    </xf>
    <xf numFmtId="37" fontId="34" fillId="2" borderId="11" xfId="1" applyNumberFormat="1" applyFont="1" applyFill="1" applyBorder="1" applyAlignment="1">
      <alignment horizontal="right"/>
    </xf>
    <xf numFmtId="37" fontId="36" fillId="2" borderId="15" xfId="1" applyNumberFormat="1" applyFont="1" applyFill="1" applyBorder="1" applyAlignment="1">
      <alignment horizontal="left"/>
    </xf>
    <xf numFmtId="0" fontId="34" fillId="2" borderId="15" xfId="10" applyNumberFormat="1" applyFont="1" applyFill="1" applyBorder="1" applyAlignment="1">
      <alignment horizontal="left"/>
    </xf>
    <xf numFmtId="0" fontId="39" fillId="3" borderId="0" xfId="0" applyFont="1" applyFill="1"/>
    <xf numFmtId="0" fontId="45" fillId="3" borderId="19" xfId="0" applyFont="1" applyFill="1" applyBorder="1"/>
    <xf numFmtId="43" fontId="39" fillId="3" borderId="0" xfId="0" applyNumberFormat="1" applyFont="1" applyFill="1" applyBorder="1"/>
    <xf numFmtId="2" fontId="41" fillId="3" borderId="39" xfId="0" applyNumberFormat="1" applyFont="1" applyFill="1" applyBorder="1" applyAlignment="1">
      <alignment horizontal="center"/>
    </xf>
    <xf numFmtId="2" fontId="41" fillId="3" borderId="31" xfId="0" applyNumberFormat="1" applyFont="1" applyFill="1" applyBorder="1" applyAlignment="1">
      <alignment horizontal="center"/>
    </xf>
    <xf numFmtId="2" fontId="41" fillId="3" borderId="40" xfId="0" applyNumberFormat="1" applyFont="1" applyFill="1" applyBorder="1" applyAlignment="1">
      <alignment horizontal="center"/>
    </xf>
    <xf numFmtId="2" fontId="41" fillId="3" borderId="51" xfId="0" applyNumberFormat="1" applyFont="1" applyFill="1" applyBorder="1"/>
    <xf numFmtId="2" fontId="41" fillId="3" borderId="52" xfId="0" applyNumberFormat="1" applyFont="1" applyFill="1" applyBorder="1" applyAlignment="1">
      <alignment horizontal="center"/>
    </xf>
    <xf numFmtId="2" fontId="41" fillId="3" borderId="53" xfId="0" applyNumberFormat="1" applyFont="1" applyFill="1" applyBorder="1" applyAlignment="1">
      <alignment horizontal="center"/>
    </xf>
    <xf numFmtId="0" fontId="43" fillId="3" borderId="39" xfId="0" applyFont="1" applyFill="1" applyBorder="1"/>
    <xf numFmtId="0" fontId="39" fillId="3" borderId="31" xfId="0" applyFont="1" applyFill="1" applyBorder="1" applyAlignment="1">
      <alignment horizontal="center"/>
    </xf>
    <xf numFmtId="171" fontId="39" fillId="3" borderId="40" xfId="13" applyNumberFormat="1" applyFont="1" applyFill="1" applyBorder="1" applyAlignment="1" applyProtection="1"/>
    <xf numFmtId="0" fontId="39" fillId="3" borderId="40" xfId="0" applyFont="1" applyFill="1" applyBorder="1" applyAlignment="1">
      <alignment horizontal="center"/>
    </xf>
    <xf numFmtId="171" fontId="39" fillId="3" borderId="31" xfId="13" applyNumberFormat="1" applyFont="1" applyFill="1" applyBorder="1" applyAlignment="1" applyProtection="1"/>
    <xf numFmtId="0" fontId="39" fillId="3" borderId="19" xfId="0" applyFont="1" applyFill="1" applyBorder="1"/>
    <xf numFmtId="171" fontId="39" fillId="3" borderId="0" xfId="13" applyNumberFormat="1" applyFont="1" applyFill="1" applyBorder="1" applyAlignment="1" applyProtection="1"/>
    <xf numFmtId="0" fontId="39" fillId="3" borderId="0" xfId="0" applyFont="1" applyFill="1" applyBorder="1" applyAlignment="1">
      <alignment horizontal="center"/>
    </xf>
    <xf numFmtId="43" fontId="39" fillId="3" borderId="0" xfId="0" applyNumberFormat="1" applyFont="1" applyFill="1"/>
    <xf numFmtId="15" fontId="39" fillId="3" borderId="25" xfId="0" applyNumberFormat="1" applyFont="1" applyFill="1" applyBorder="1" applyAlignment="1">
      <alignment horizontal="center"/>
    </xf>
    <xf numFmtId="172" fontId="39" fillId="3" borderId="0" xfId="0" applyNumberFormat="1" applyFont="1" applyFill="1" applyBorder="1" applyAlignment="1">
      <alignment horizontal="center"/>
    </xf>
    <xf numFmtId="1" fontId="39" fillId="3" borderId="25" xfId="0" applyNumberFormat="1" applyFont="1" applyFill="1" applyBorder="1" applyAlignment="1">
      <alignment horizontal="center"/>
    </xf>
    <xf numFmtId="172" fontId="39" fillId="3" borderId="25" xfId="0" applyNumberFormat="1" applyFont="1" applyFill="1" applyBorder="1" applyAlignment="1">
      <alignment horizontal="center"/>
    </xf>
    <xf numFmtId="0" fontId="43" fillId="3" borderId="54" xfId="0" applyFont="1" applyFill="1" applyBorder="1" applyAlignment="1">
      <alignment horizontal="right"/>
    </xf>
    <xf numFmtId="0" fontId="39" fillId="3" borderId="55" xfId="0" applyFont="1" applyFill="1" applyBorder="1"/>
    <xf numFmtId="171" fontId="43" fillId="3" borderId="56" xfId="0" applyNumberFormat="1" applyFont="1" applyFill="1" applyBorder="1"/>
    <xf numFmtId="0" fontId="39" fillId="3" borderId="57" xfId="0" applyFont="1" applyFill="1" applyBorder="1"/>
    <xf numFmtId="0" fontId="39" fillId="3" borderId="58" xfId="0" applyFont="1" applyFill="1" applyBorder="1"/>
    <xf numFmtId="171" fontId="43" fillId="3" borderId="55" xfId="0" applyNumberFormat="1" applyFont="1" applyFill="1" applyBorder="1"/>
    <xf numFmtId="0" fontId="43" fillId="3" borderId="19" xfId="0" applyFont="1" applyFill="1" applyBorder="1"/>
    <xf numFmtId="0" fontId="39" fillId="0" borderId="25" xfId="0" applyFont="1" applyBorder="1"/>
    <xf numFmtId="2" fontId="39" fillId="3" borderId="51" xfId="0" applyNumberFormat="1" applyFont="1" applyFill="1" applyBorder="1" applyAlignment="1">
      <alignment horizontal="right"/>
    </xf>
    <xf numFmtId="10" fontId="39" fillId="3" borderId="52" xfId="0" applyNumberFormat="1" applyFont="1" applyFill="1" applyBorder="1" applyAlignment="1">
      <alignment horizontal="center"/>
    </xf>
    <xf numFmtId="173" fontId="39" fillId="3" borderId="0" xfId="0" applyNumberFormat="1" applyFont="1" applyFill="1" applyBorder="1" applyAlignment="1">
      <alignment horizontal="center"/>
    </xf>
    <xf numFmtId="0" fontId="39" fillId="3" borderId="52" xfId="0" applyFont="1" applyFill="1" applyBorder="1" applyAlignment="1">
      <alignment horizontal="center"/>
    </xf>
    <xf numFmtId="171" fontId="39" fillId="3" borderId="52" xfId="13" applyNumberFormat="1" applyFont="1" applyFill="1" applyBorder="1" applyAlignment="1" applyProtection="1"/>
    <xf numFmtId="0" fontId="19" fillId="0" borderId="13" xfId="0" applyFont="1" applyBorder="1"/>
    <xf numFmtId="0" fontId="0" fillId="0" borderId="0" xfId="0" applyBorder="1"/>
    <xf numFmtId="0" fontId="19" fillId="0" borderId="14" xfId="0" applyFont="1" applyBorder="1"/>
    <xf numFmtId="9" fontId="19" fillId="0" borderId="14" xfId="0" applyNumberFormat="1" applyFont="1" applyBorder="1"/>
    <xf numFmtId="0" fontId="0" fillId="0" borderId="0" xfId="0" applyAlignment="1">
      <alignment wrapText="1"/>
    </xf>
    <xf numFmtId="0" fontId="0" fillId="0" borderId="6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3" xfId="0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11" fillId="0" borderId="39" xfId="0" applyFont="1" applyBorder="1"/>
    <xf numFmtId="0" fontId="47" fillId="0" borderId="68" xfId="2" applyFont="1" applyBorder="1" applyAlignment="1"/>
    <xf numFmtId="0" fontId="47" fillId="0" borderId="69" xfId="2" applyFont="1" applyBorder="1" applyAlignment="1"/>
    <xf numFmtId="0" fontId="48" fillId="0" borderId="34" xfId="2" applyFont="1" applyBorder="1" applyAlignment="1"/>
    <xf numFmtId="0" fontId="47" fillId="0" borderId="35" xfId="2" applyFont="1" applyBorder="1" applyAlignment="1"/>
    <xf numFmtId="0" fontId="47" fillId="0" borderId="36" xfId="2" applyFont="1" applyBorder="1" applyAlignment="1"/>
    <xf numFmtId="0" fontId="47" fillId="0" borderId="14" xfId="2" applyFont="1" applyBorder="1"/>
    <xf numFmtId="168" fontId="47" fillId="0" borderId="14" xfId="14" applyNumberFormat="1" applyFont="1" applyBorder="1"/>
    <xf numFmtId="0" fontId="47" fillId="0" borderId="37" xfId="2" applyFont="1" applyBorder="1"/>
    <xf numFmtId="168" fontId="47" fillId="0" borderId="15" xfId="14" applyNumberFormat="1" applyFont="1" applyBorder="1"/>
    <xf numFmtId="0" fontId="48" fillId="0" borderId="12" xfId="2" applyFont="1" applyBorder="1"/>
    <xf numFmtId="43" fontId="48" fillId="0" borderId="14" xfId="2" applyNumberFormat="1" applyFont="1" applyBorder="1"/>
    <xf numFmtId="168" fontId="47" fillId="0" borderId="70" xfId="2" applyNumberFormat="1" applyFont="1" applyBorder="1"/>
    <xf numFmtId="168" fontId="48" fillId="0" borderId="11" xfId="2" applyNumberFormat="1" applyFont="1" applyBorder="1"/>
    <xf numFmtId="0" fontId="48" fillId="0" borderId="14" xfId="2" applyFont="1" applyBorder="1"/>
    <xf numFmtId="0" fontId="47" fillId="0" borderId="0" xfId="2" applyFont="1" applyBorder="1"/>
    <xf numFmtId="0" fontId="48" fillId="0" borderId="0" xfId="2" applyFont="1" applyBorder="1"/>
    <xf numFmtId="168" fontId="48" fillId="0" borderId="14" xfId="14" applyNumberFormat="1" applyFont="1" applyBorder="1"/>
    <xf numFmtId="0" fontId="48" fillId="0" borderId="15" xfId="2" applyFont="1" applyBorder="1"/>
    <xf numFmtId="0" fontId="48" fillId="0" borderId="9" xfId="2" applyFont="1" applyBorder="1"/>
    <xf numFmtId="43" fontId="48" fillId="0" borderId="38" xfId="14" applyFont="1" applyBorder="1"/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5" fillId="0" borderId="50" xfId="0" applyFont="1" applyBorder="1" applyAlignment="1">
      <alignment horizontal="center" vertical="center"/>
    </xf>
    <xf numFmtId="0" fontId="11" fillId="0" borderId="50" xfId="0" applyFont="1" applyFill="1" applyBorder="1" applyAlignment="1">
      <alignment vertical="center"/>
    </xf>
    <xf numFmtId="0" fontId="14" fillId="0" borderId="50" xfId="0" applyFont="1" applyFill="1" applyBorder="1" applyAlignment="1">
      <alignment vertical="center"/>
    </xf>
    <xf numFmtId="0" fontId="8" fillId="0" borderId="50" xfId="0" applyFont="1" applyFill="1" applyBorder="1" applyAlignment="1">
      <alignment vertical="center" wrapText="1"/>
    </xf>
    <xf numFmtId="0" fontId="9" fillId="0" borderId="50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2" fontId="39" fillId="3" borderId="19" xfId="2" applyNumberFormat="1" applyFont="1" applyFill="1" applyBorder="1" applyAlignment="1">
      <alignment horizontal="left" indent="2"/>
    </xf>
    <xf numFmtId="2" fontId="39" fillId="3" borderId="50" xfId="2" applyNumberFormat="1" applyFont="1" applyFill="1" applyBorder="1" applyAlignment="1">
      <alignment horizontal="right" indent="2"/>
    </xf>
    <xf numFmtId="0" fontId="12" fillId="0" borderId="11" xfId="0" applyFont="1" applyFill="1" applyBorder="1" applyAlignment="1">
      <alignment vertical="center" wrapText="1"/>
    </xf>
    <xf numFmtId="0" fontId="8" fillId="0" borderId="50" xfId="0" applyFont="1" applyFill="1" applyBorder="1" applyAlignment="1">
      <alignment horizontal="left" vertical="center" wrapText="1"/>
    </xf>
    <xf numFmtId="0" fontId="3" fillId="0" borderId="50" xfId="0" applyFont="1" applyFill="1" applyBorder="1" applyAlignment="1">
      <alignment vertical="center" wrapText="1"/>
    </xf>
    <xf numFmtId="0" fontId="0" fillId="0" borderId="50" xfId="0" applyFill="1" applyBorder="1" applyAlignment="1">
      <alignment vertical="center" wrapText="1"/>
    </xf>
    <xf numFmtId="0" fontId="9" fillId="0" borderId="50" xfId="0" applyFont="1" applyFill="1" applyBorder="1" applyAlignment="1">
      <alignment vertical="center"/>
    </xf>
    <xf numFmtId="0" fontId="3" fillId="0" borderId="50" xfId="0" applyFont="1" applyFill="1" applyBorder="1" applyAlignment="1">
      <alignment vertical="center"/>
    </xf>
    <xf numFmtId="0" fontId="0" fillId="0" borderId="50" xfId="0" applyFill="1" applyBorder="1" applyAlignment="1">
      <alignment horizontal="left" vertical="center" wrapText="1"/>
    </xf>
    <xf numFmtId="0" fontId="11" fillId="0" borderId="50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/>
    </xf>
    <xf numFmtId="0" fontId="12" fillId="0" borderId="50" xfId="0" applyFont="1" applyFill="1" applyBorder="1" applyAlignment="1">
      <alignment horizontal="left" vertical="center"/>
    </xf>
    <xf numFmtId="0" fontId="17" fillId="0" borderId="50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right" vertical="center"/>
    </xf>
    <xf numFmtId="0" fontId="16" fillId="0" borderId="50" xfId="0" applyFont="1" applyFill="1" applyBorder="1" applyAlignment="1">
      <alignment vertical="center" wrapText="1"/>
    </xf>
    <xf numFmtId="0" fontId="16" fillId="0" borderId="50" xfId="0" applyFont="1" applyFill="1" applyBorder="1" applyAlignment="1">
      <alignment horizontal="left" vertical="center" wrapText="1"/>
    </xf>
    <xf numFmtId="0" fontId="0" fillId="0" borderId="50" xfId="0" applyFont="1" applyFill="1" applyBorder="1" applyAlignment="1">
      <alignment horizontal="left" vertical="center" wrapText="1"/>
    </xf>
    <xf numFmtId="0" fontId="0" fillId="0" borderId="50" xfId="0" applyFont="1" applyFill="1" applyBorder="1" applyAlignment="1">
      <alignment vertical="center" wrapText="1"/>
    </xf>
    <xf numFmtId="0" fontId="2" fillId="0" borderId="50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3" fillId="0" borderId="50" xfId="0" applyFont="1" applyBorder="1" applyAlignment="1">
      <alignment horizontal="right" vertical="center"/>
    </xf>
    <xf numFmtId="0" fontId="0" fillId="0" borderId="38" xfId="0" applyBorder="1" applyAlignment="1">
      <alignment vertical="center"/>
    </xf>
    <xf numFmtId="0" fontId="11" fillId="0" borderId="50" xfId="0" applyFont="1" applyFill="1" applyBorder="1" applyAlignment="1">
      <alignment horizontal="right" vertical="center" wrapText="1"/>
    </xf>
    <xf numFmtId="0" fontId="8" fillId="0" borderId="50" xfId="0" applyFont="1" applyBorder="1" applyAlignment="1">
      <alignment vertical="center" wrapText="1"/>
    </xf>
    <xf numFmtId="0" fontId="13" fillId="0" borderId="50" xfId="0" applyFont="1" applyBorder="1" applyAlignment="1">
      <alignment horizontal="left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right" vertical="center" wrapText="1"/>
    </xf>
    <xf numFmtId="0" fontId="8" fillId="0" borderId="50" xfId="0" applyFont="1" applyBorder="1" applyAlignment="1">
      <alignment vertical="center"/>
    </xf>
    <xf numFmtId="0" fontId="9" fillId="0" borderId="50" xfId="0" applyFont="1" applyFill="1" applyBorder="1" applyAlignment="1">
      <alignment horizontal="right" vertical="center"/>
    </xf>
    <xf numFmtId="43" fontId="0" fillId="0" borderId="50" xfId="0" applyNumberFormat="1" applyBorder="1" applyAlignment="1">
      <alignment vertical="center"/>
    </xf>
    <xf numFmtId="171" fontId="49" fillId="3" borderId="19" xfId="15" applyNumberFormat="1" applyFont="1" applyFill="1" applyBorder="1" applyAlignment="1" applyProtection="1"/>
    <xf numFmtId="171" fontId="43" fillId="3" borderId="19" xfId="15" applyNumberFormat="1" applyFont="1" applyFill="1" applyBorder="1" applyAlignment="1" applyProtection="1"/>
    <xf numFmtId="171" fontId="39" fillId="3" borderId="19" xfId="15" applyNumberFormat="1" applyFont="1" applyFill="1" applyBorder="1" applyAlignment="1" applyProtection="1">
      <alignment horizontal="left"/>
    </xf>
    <xf numFmtId="2" fontId="39" fillId="3" borderId="19" xfId="2" applyNumberFormat="1" applyFont="1" applyFill="1" applyBorder="1"/>
    <xf numFmtId="3" fontId="9" fillId="0" borderId="50" xfId="0" applyNumberFormat="1" applyFont="1" applyBorder="1" applyAlignment="1">
      <alignment horizontal="left" vertical="center" wrapText="1"/>
    </xf>
    <xf numFmtId="3" fontId="8" fillId="0" borderId="50" xfId="0" applyNumberFormat="1" applyFont="1" applyBorder="1" applyAlignment="1">
      <alignment horizontal="left" vertical="center" wrapText="1"/>
    </xf>
    <xf numFmtId="3" fontId="8" fillId="0" borderId="50" xfId="0" applyNumberFormat="1" applyFont="1" applyBorder="1" applyAlignment="1">
      <alignment horizontal="right" vertical="center"/>
    </xf>
    <xf numFmtId="3" fontId="9" fillId="0" borderId="50" xfId="0" applyNumberFormat="1" applyFont="1" applyFill="1" applyBorder="1" applyAlignment="1">
      <alignment horizontal="right" vertical="center" wrapText="1"/>
    </xf>
    <xf numFmtId="0" fontId="12" fillId="0" borderId="38" xfId="0" applyFont="1" applyFill="1" applyBorder="1" applyAlignment="1">
      <alignment vertical="center"/>
    </xf>
    <xf numFmtId="0" fontId="12" fillId="0" borderId="38" xfId="0" applyFont="1" applyFill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50" fillId="0" borderId="34" xfId="0" applyFont="1" applyBorder="1"/>
    <xf numFmtId="0" fontId="50" fillId="0" borderId="35" xfId="0" applyFont="1" applyBorder="1" applyAlignment="1">
      <alignment horizontal="center"/>
    </xf>
    <xf numFmtId="0" fontId="50" fillId="0" borderId="0" xfId="0" applyFont="1"/>
    <xf numFmtId="0" fontId="50" fillId="0" borderId="38" xfId="0" applyFont="1" applyBorder="1" applyAlignment="1">
      <alignment horizontal="center"/>
    </xf>
    <xf numFmtId="10" fontId="50" fillId="0" borderId="38" xfId="0" applyNumberFormat="1" applyFont="1" applyBorder="1" applyAlignment="1">
      <alignment horizontal="center"/>
    </xf>
    <xf numFmtId="9" fontId="50" fillId="0" borderId="38" xfId="0" applyNumberFormat="1" applyFont="1" applyBorder="1" applyAlignment="1">
      <alignment horizontal="center"/>
    </xf>
    <xf numFmtId="0" fontId="50" fillId="0" borderId="50" xfId="0" applyFont="1" applyBorder="1"/>
    <xf numFmtId="41" fontId="0" fillId="0" borderId="50" xfId="0" applyNumberFormat="1" applyBorder="1"/>
    <xf numFmtId="41" fontId="0" fillId="0" borderId="37" xfId="0" applyNumberFormat="1" applyBorder="1"/>
    <xf numFmtId="0" fontId="50" fillId="0" borderId="71" xfId="0" applyFont="1" applyBorder="1"/>
    <xf numFmtId="41" fontId="50" fillId="0" borderId="11" xfId="16" applyNumberFormat="1" applyFont="1" applyBorder="1"/>
    <xf numFmtId="41" fontId="50" fillId="0" borderId="11" xfId="0" applyNumberFormat="1" applyFont="1" applyBorder="1"/>
    <xf numFmtId="41" fontId="50" fillId="0" borderId="11" xfId="16" applyNumberFormat="1" applyFont="1" applyFill="1" applyBorder="1"/>
    <xf numFmtId="41" fontId="0" fillId="0" borderId="0" xfId="0" applyNumberFormat="1"/>
    <xf numFmtId="41" fontId="0" fillId="0" borderId="50" xfId="0" applyNumberFormat="1" applyFill="1" applyBorder="1"/>
    <xf numFmtId="0" fontId="50" fillId="0" borderId="34" xfId="0" applyFont="1" applyBorder="1" applyAlignment="1"/>
    <xf numFmtId="0" fontId="50" fillId="0" borderId="35" xfId="0" applyFont="1" applyBorder="1" applyAlignment="1"/>
    <xf numFmtId="0" fontId="50" fillId="0" borderId="36" xfId="0" applyFont="1" applyBorder="1" applyAlignment="1"/>
    <xf numFmtId="0" fontId="50" fillId="0" borderId="34" xfId="0" applyFont="1" applyBorder="1" applyAlignment="1">
      <alignment horizontal="center"/>
    </xf>
    <xf numFmtId="174" fontId="50" fillId="0" borderId="38" xfId="0" applyNumberFormat="1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51" fillId="0" borderId="38" xfId="0" applyFont="1" applyBorder="1" applyAlignment="1">
      <alignment horizontal="center"/>
    </xf>
    <xf numFmtId="0" fontId="0" fillId="0" borderId="34" xfId="0" applyBorder="1"/>
    <xf numFmtId="0" fontId="0" fillId="0" borderId="38" xfId="0" applyBorder="1"/>
    <xf numFmtId="0" fontId="0" fillId="0" borderId="36" xfId="0" applyBorder="1"/>
    <xf numFmtId="0" fontId="51" fillId="0" borderId="38" xfId="0" applyFont="1" applyFill="1" applyBorder="1"/>
    <xf numFmtId="0" fontId="0" fillId="0" borderId="38" xfId="0" applyFill="1" applyBorder="1"/>
    <xf numFmtId="0" fontId="52" fillId="0" borderId="38" xfId="0" applyFont="1" applyBorder="1" applyAlignment="1">
      <alignment horizontal="justify" vertical="top" wrapText="1"/>
    </xf>
    <xf numFmtId="0" fontId="0" fillId="0" borderId="36" xfId="0" applyFill="1" applyBorder="1"/>
    <xf numFmtId="0" fontId="53" fillId="0" borderId="38" xfId="0" applyFont="1" applyBorder="1" applyAlignment="1">
      <alignment horizontal="justify" vertical="top" wrapText="1"/>
    </xf>
    <xf numFmtId="0" fontId="51" fillId="0" borderId="38" xfId="0" applyFont="1" applyBorder="1"/>
    <xf numFmtId="0" fontId="51" fillId="0" borderId="0" xfId="0" applyFont="1" applyFill="1"/>
    <xf numFmtId="0" fontId="0" fillId="0" borderId="0" xfId="0" applyFill="1"/>
    <xf numFmtId="0" fontId="51" fillId="0" borderId="0" xfId="0" applyFont="1" applyFill="1" applyBorder="1"/>
    <xf numFmtId="0" fontId="0" fillId="0" borderId="0" xfId="0" applyAlignment="1"/>
    <xf numFmtId="0" fontId="52" fillId="0" borderId="38" xfId="0" applyFont="1" applyBorder="1" applyAlignment="1">
      <alignment horizontal="justify" vertical="top"/>
    </xf>
    <xf numFmtId="0" fontId="53" fillId="0" borderId="38" xfId="0" applyFont="1" applyBorder="1" applyAlignment="1">
      <alignment horizontal="justify" vertical="top"/>
    </xf>
    <xf numFmtId="0" fontId="0" fillId="0" borderId="76" xfId="0" applyFont="1" applyBorder="1"/>
    <xf numFmtId="0" fontId="0" fillId="0" borderId="38" xfId="0" applyFont="1" applyBorder="1"/>
    <xf numFmtId="0" fontId="54" fillId="0" borderId="77" xfId="0" applyFont="1" applyBorder="1" applyAlignment="1">
      <alignment vertical="top" wrapText="1"/>
    </xf>
    <xf numFmtId="0" fontId="0" fillId="0" borderId="78" xfId="0" applyFont="1" applyBorder="1"/>
    <xf numFmtId="0" fontId="54" fillId="0" borderId="14" xfId="0" applyFont="1" applyBorder="1" applyAlignment="1">
      <alignment vertical="top"/>
    </xf>
    <xf numFmtId="0" fontId="0" fillId="0" borderId="79" xfId="0" applyFont="1" applyBorder="1" applyAlignment="1">
      <alignment horizontal="center" vertical="center"/>
    </xf>
    <xf numFmtId="0" fontId="0" fillId="0" borderId="78" xfId="0" applyFont="1" applyBorder="1" applyAlignment="1"/>
    <xf numFmtId="0" fontId="0" fillId="0" borderId="79" xfId="0" applyFont="1" applyBorder="1"/>
    <xf numFmtId="0" fontId="0" fillId="0" borderId="14" xfId="0" applyFont="1" applyBorder="1"/>
    <xf numFmtId="0" fontId="0" fillId="0" borderId="79" xfId="0" applyBorder="1"/>
    <xf numFmtId="0" fontId="0" fillId="0" borderId="80" xfId="0" applyFont="1" applyBorder="1"/>
    <xf numFmtId="0" fontId="0" fillId="0" borderId="81" xfId="0" applyFont="1" applyBorder="1"/>
    <xf numFmtId="0" fontId="0" fillId="0" borderId="82" xfId="0" applyFont="1" applyBorder="1"/>
    <xf numFmtId="0" fontId="0" fillId="0" borderId="83" xfId="0" applyFont="1" applyBorder="1"/>
    <xf numFmtId="0" fontId="0" fillId="0" borderId="79" xfId="0" applyFont="1" applyBorder="1" applyAlignment="1">
      <alignment horizontal="center"/>
    </xf>
    <xf numFmtId="0" fontId="0" fillId="0" borderId="59" xfId="0" applyBorder="1"/>
    <xf numFmtId="0" fontId="0" fillId="0" borderId="84" xfId="0" applyFont="1" applyBorder="1"/>
    <xf numFmtId="0" fontId="0" fillId="0" borderId="85" xfId="0" applyFont="1" applyBorder="1"/>
    <xf numFmtId="0" fontId="0" fillId="0" borderId="86" xfId="0" applyFont="1" applyBorder="1"/>
    <xf numFmtId="0" fontId="0" fillId="0" borderId="87" xfId="0" applyFont="1" applyBorder="1"/>
    <xf numFmtId="0" fontId="23" fillId="4" borderId="78" xfId="0" applyFont="1" applyFill="1" applyBorder="1"/>
    <xf numFmtId="0" fontId="23" fillId="4" borderId="0" xfId="0" applyFont="1" applyFill="1" applyBorder="1"/>
    <xf numFmtId="4" fontId="23" fillId="4" borderId="0" xfId="0" applyNumberFormat="1" applyFont="1" applyFill="1" applyBorder="1"/>
    <xf numFmtId="0" fontId="23" fillId="4" borderId="89" xfId="0" applyFont="1" applyFill="1" applyBorder="1"/>
    <xf numFmtId="0" fontId="23" fillId="4" borderId="78" xfId="0" applyFont="1" applyFill="1" applyBorder="1" applyAlignment="1">
      <alignment horizontal="right"/>
    </xf>
    <xf numFmtId="0" fontId="55" fillId="4" borderId="0" xfId="0" applyFont="1" applyFill="1" applyBorder="1"/>
    <xf numFmtId="49" fontId="23" fillId="4" borderId="38" xfId="0" applyNumberFormat="1" applyFont="1" applyFill="1" applyBorder="1" applyAlignment="1">
      <alignment horizontal="center"/>
    </xf>
    <xf numFmtId="4" fontId="23" fillId="4" borderId="38" xfId="0" applyNumberFormat="1" applyFont="1" applyFill="1" applyBorder="1" applyAlignment="1">
      <alignment horizontal="center"/>
    </xf>
    <xf numFmtId="0" fontId="23" fillId="4" borderId="38" xfId="0" applyFont="1" applyFill="1" applyBorder="1" applyAlignment="1">
      <alignment horizontal="center"/>
    </xf>
    <xf numFmtId="4" fontId="23" fillId="4" borderId="0" xfId="0" applyNumberFormat="1" applyFont="1" applyFill="1" applyBorder="1" applyAlignment="1">
      <alignment horizontal="left"/>
    </xf>
    <xf numFmtId="39" fontId="23" fillId="4" borderId="38" xfId="0" applyNumberFormat="1" applyFont="1" applyFill="1" applyBorder="1" applyAlignment="1">
      <alignment horizontal="center"/>
    </xf>
    <xf numFmtId="0" fontId="23" fillId="4" borderId="37" xfId="0" applyFont="1" applyFill="1" applyBorder="1" applyAlignment="1">
      <alignment horizontal="center"/>
    </xf>
    <xf numFmtId="0" fontId="23" fillId="4" borderId="15" xfId="0" applyFont="1" applyFill="1" applyBorder="1" applyAlignment="1">
      <alignment horizontal="center"/>
    </xf>
    <xf numFmtId="0" fontId="23" fillId="4" borderId="82" xfId="0" applyFont="1" applyFill="1" applyBorder="1"/>
    <xf numFmtId="0" fontId="23" fillId="4" borderId="90" xfId="0" applyFont="1" applyFill="1" applyBorder="1"/>
    <xf numFmtId="4" fontId="23" fillId="4" borderId="90" xfId="0" applyNumberFormat="1" applyFont="1" applyFill="1" applyBorder="1"/>
    <xf numFmtId="0" fontId="23" fillId="4" borderId="91" xfId="0" applyFont="1" applyFill="1" applyBorder="1"/>
    <xf numFmtId="0" fontId="20" fillId="0" borderId="78" xfId="0" applyFont="1" applyFill="1" applyBorder="1"/>
    <xf numFmtId="0" fontId="20" fillId="0" borderId="0" xfId="0" applyFont="1" applyFill="1" applyBorder="1" applyAlignment="1">
      <alignment horizontal="center"/>
    </xf>
    <xf numFmtId="43" fontId="23" fillId="4" borderId="0" xfId="13" applyFont="1" applyFill="1" applyBorder="1"/>
    <xf numFmtId="43" fontId="23" fillId="4" borderId="0" xfId="13" applyFont="1" applyFill="1" applyBorder="1" applyAlignment="1">
      <alignment horizontal="right"/>
    </xf>
    <xf numFmtId="0" fontId="23" fillId="4" borderId="0" xfId="0" applyFont="1" applyFill="1" applyBorder="1" applyAlignment="1">
      <alignment horizontal="right"/>
    </xf>
    <xf numFmtId="0" fontId="23" fillId="4" borderId="89" xfId="0" applyFont="1" applyFill="1" applyBorder="1" applyAlignment="1">
      <alignment horizontal="right"/>
    </xf>
    <xf numFmtId="0" fontId="56" fillId="0" borderId="78" xfId="0" applyFont="1" applyFill="1" applyBorder="1"/>
    <xf numFmtId="0" fontId="19" fillId="0" borderId="0" xfId="0" applyFont="1" applyBorder="1"/>
    <xf numFmtId="0" fontId="56" fillId="0" borderId="0" xfId="0" applyFont="1" applyBorder="1" applyAlignment="1"/>
    <xf numFmtId="0" fontId="19" fillId="0" borderId="0" xfId="0" applyFont="1"/>
    <xf numFmtId="0" fontId="23" fillId="4" borderId="89" xfId="0" applyFont="1" applyFill="1" applyBorder="1" applyAlignment="1"/>
    <xf numFmtId="0" fontId="56" fillId="0" borderId="0" xfId="0" applyFont="1" applyFill="1" applyBorder="1" applyAlignment="1"/>
    <xf numFmtId="43" fontId="23" fillId="4" borderId="89" xfId="13" applyFont="1" applyFill="1" applyBorder="1" applyAlignment="1"/>
    <xf numFmtId="0" fontId="56" fillId="0" borderId="59" xfId="0" applyFont="1" applyFill="1" applyBorder="1"/>
    <xf numFmtId="43" fontId="23" fillId="4" borderId="0" xfId="13" applyFont="1" applyFill="1" applyBorder="1" applyAlignment="1"/>
    <xf numFmtId="0" fontId="46" fillId="0" borderId="0" xfId="0" applyFont="1" applyFill="1" applyBorder="1"/>
    <xf numFmtId="43" fontId="23" fillId="4" borderId="89" xfId="13" applyFont="1" applyFill="1" applyBorder="1" applyAlignment="1">
      <alignment horizontal="center"/>
    </xf>
    <xf numFmtId="0" fontId="56" fillId="0" borderId="0" xfId="0" applyFont="1" applyFill="1" applyBorder="1"/>
    <xf numFmtId="0" fontId="57" fillId="4" borderId="0" xfId="0" applyFont="1" applyFill="1" applyBorder="1" applyAlignment="1">
      <alignment horizontal="right"/>
    </xf>
    <xf numFmtId="0" fontId="20" fillId="0" borderId="93" xfId="0" applyFont="1" applyFill="1" applyBorder="1"/>
    <xf numFmtId="0" fontId="20" fillId="0" borderId="72" xfId="0" applyFont="1" applyFill="1" applyBorder="1" applyAlignment="1">
      <alignment horizontal="center"/>
    </xf>
    <xf numFmtId="0" fontId="19" fillId="0" borderId="72" xfId="0" applyFont="1" applyBorder="1"/>
    <xf numFmtId="0" fontId="19" fillId="0" borderId="94" xfId="0" applyFont="1" applyBorder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/>
    <xf numFmtId="2" fontId="23" fillId="0" borderId="0" xfId="0" applyNumberFormat="1" applyFont="1" applyAlignment="1">
      <alignment horizontal="left" wrapText="1"/>
    </xf>
    <xf numFmtId="0" fontId="23" fillId="0" borderId="0" xfId="0" applyFont="1" applyAlignment="1">
      <alignment wrapText="1"/>
    </xf>
    <xf numFmtId="0" fontId="0" fillId="0" borderId="0" xfId="0" applyFont="1"/>
    <xf numFmtId="0" fontId="36" fillId="2" borderId="12" xfId="9" applyFont="1" applyFill="1" applyBorder="1" applyAlignment="1">
      <alignment horizontal="left" wrapText="1"/>
    </xf>
    <xf numFmtId="0" fontId="41" fillId="3" borderId="39" xfId="0" applyFont="1" applyFill="1" applyBorder="1" applyAlignment="1">
      <alignment horizontal="left"/>
    </xf>
    <xf numFmtId="0" fontId="41" fillId="3" borderId="30" xfId="0" applyFont="1" applyFill="1" applyBorder="1" applyAlignment="1">
      <alignment horizontal="center"/>
    </xf>
    <xf numFmtId="0" fontId="34" fillId="2" borderId="5" xfId="9" applyFont="1" applyFill="1" applyBorder="1" applyAlignment="1">
      <alignment horizontal="left"/>
    </xf>
    <xf numFmtId="0" fontId="34" fillId="2" borderId="6" xfId="9" applyFont="1" applyFill="1" applyBorder="1" applyAlignment="1">
      <alignment horizontal="left"/>
    </xf>
    <xf numFmtId="0" fontId="34" fillId="2" borderId="7" xfId="9" applyFont="1" applyFill="1" applyBorder="1" applyAlignment="1">
      <alignment horizontal="left"/>
    </xf>
    <xf numFmtId="0" fontId="34" fillId="2" borderId="12" xfId="9" applyFont="1" applyFill="1" applyBorder="1" applyAlignment="1">
      <alignment horizontal="left"/>
    </xf>
    <xf numFmtId="0" fontId="34" fillId="2" borderId="0" xfId="9" applyFont="1" applyFill="1" applyBorder="1" applyAlignment="1">
      <alignment horizontal="left"/>
    </xf>
    <xf numFmtId="0" fontId="34" fillId="2" borderId="13" xfId="9" applyFont="1" applyFill="1" applyBorder="1" applyAlignment="1">
      <alignment horizontal="left"/>
    </xf>
    <xf numFmtId="0" fontId="43" fillId="3" borderId="39" xfId="0" applyFont="1" applyFill="1" applyBorder="1" applyAlignment="1">
      <alignment horizontal="left"/>
    </xf>
    <xf numFmtId="0" fontId="28" fillId="0" borderId="5" xfId="5" applyFont="1" applyBorder="1" applyAlignment="1">
      <alignment horizontal="left"/>
    </xf>
    <xf numFmtId="0" fontId="28" fillId="0" borderId="6" xfId="5" applyFont="1" applyBorder="1" applyAlignment="1">
      <alignment horizontal="left"/>
    </xf>
    <xf numFmtId="0" fontId="28" fillId="0" borderId="12" xfId="5" applyFont="1" applyBorder="1" applyAlignment="1">
      <alignment horizontal="left"/>
    </xf>
    <xf numFmtId="0" fontId="28" fillId="0" borderId="0" xfId="5" applyFont="1" applyBorder="1" applyAlignment="1">
      <alignment horizontal="left"/>
    </xf>
    <xf numFmtId="0" fontId="29" fillId="0" borderId="12" xfId="5" applyFont="1" applyBorder="1" applyAlignment="1">
      <alignment horizontal="left"/>
    </xf>
    <xf numFmtId="0" fontId="0" fillId="0" borderId="0" xfId="0" applyAlignment="1">
      <alignment horizontal="left"/>
    </xf>
    <xf numFmtId="0" fontId="23" fillId="0" borderId="14" xfId="4" applyFont="1" applyBorder="1" applyAlignment="1">
      <alignment horizontal="left" wrapText="1"/>
    </xf>
    <xf numFmtId="164" fontId="24" fillId="0" borderId="16" xfId="1" applyNumberFormat="1" applyFont="1" applyBorder="1" applyAlignment="1">
      <alignment horizontal="center"/>
    </xf>
    <xf numFmtId="164" fontId="24" fillId="0" borderId="17" xfId="1" applyNumberFormat="1" applyFont="1" applyBorder="1" applyAlignment="1">
      <alignment horizontal="center"/>
    </xf>
    <xf numFmtId="164" fontId="24" fillId="0" borderId="18" xfId="1" applyNumberFormat="1" applyFont="1" applyBorder="1" applyAlignment="1">
      <alignment horizontal="center"/>
    </xf>
    <xf numFmtId="0" fontId="28" fillId="0" borderId="32" xfId="5" applyFont="1" applyBorder="1" applyAlignment="1">
      <alignment horizontal="center" vertical="center" wrapText="1"/>
    </xf>
    <xf numFmtId="0" fontId="28" fillId="0" borderId="24" xfId="5" applyFont="1" applyBorder="1" applyAlignment="1">
      <alignment horizontal="center" vertical="center" wrapText="1"/>
    </xf>
    <xf numFmtId="0" fontId="28" fillId="0" borderId="31" xfId="5" applyFont="1" applyBorder="1" applyAlignment="1">
      <alignment horizontal="center" vertical="center"/>
    </xf>
    <xf numFmtId="0" fontId="28" fillId="0" borderId="25" xfId="5" applyFont="1" applyBorder="1" applyAlignment="1">
      <alignment horizontal="center" vertical="center"/>
    </xf>
    <xf numFmtId="0" fontId="28" fillId="0" borderId="31" xfId="5" applyFont="1" applyBorder="1" applyAlignment="1">
      <alignment horizontal="center" vertical="center" wrapText="1"/>
    </xf>
    <xf numFmtId="0" fontId="28" fillId="0" borderId="25" xfId="5" applyFont="1" applyBorder="1" applyAlignment="1">
      <alignment horizontal="center" vertical="center" wrapText="1"/>
    </xf>
    <xf numFmtId="0" fontId="30" fillId="0" borderId="31" xfId="5" applyFont="1" applyBorder="1" applyAlignment="1">
      <alignment horizontal="center" vertical="center" wrapText="1"/>
    </xf>
    <xf numFmtId="0" fontId="30" fillId="0" borderId="25" xfId="5" applyFont="1" applyBorder="1" applyAlignment="1">
      <alignment horizontal="center" vertical="center" wrapText="1"/>
    </xf>
    <xf numFmtId="166" fontId="30" fillId="0" borderId="31" xfId="6" applyNumberFormat="1" applyFont="1" applyBorder="1" applyAlignment="1">
      <alignment horizontal="center" vertical="center" wrapText="1"/>
    </xf>
    <xf numFmtId="166" fontId="30" fillId="0" borderId="25" xfId="6" applyNumberFormat="1" applyFont="1" applyBorder="1" applyAlignment="1">
      <alignment horizontal="center" vertical="center" wrapText="1"/>
    </xf>
    <xf numFmtId="0" fontId="28" fillId="0" borderId="33" xfId="5" applyFont="1" applyBorder="1" applyAlignment="1">
      <alignment horizontal="center" vertical="center" wrapText="1"/>
    </xf>
    <xf numFmtId="0" fontId="28" fillId="0" borderId="26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8" fillId="0" borderId="50" xfId="0" applyFont="1" applyFill="1" applyBorder="1" applyAlignment="1">
      <alignment horizontal="left" vertical="center" wrapText="1"/>
    </xf>
    <xf numFmtId="0" fontId="0" fillId="0" borderId="50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50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1" fillId="0" borderId="50" xfId="0" applyFont="1" applyFill="1" applyBorder="1" applyAlignment="1">
      <alignment horizontal="left" vertical="center" wrapText="1"/>
    </xf>
    <xf numFmtId="0" fontId="9" fillId="0" borderId="50" xfId="0" applyFont="1" applyFill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 wrapText="1"/>
    </xf>
    <xf numFmtId="0" fontId="46" fillId="0" borderId="5" xfId="0" applyFont="1" applyBorder="1" applyAlignment="1">
      <alignment horizontal="left"/>
    </xf>
    <xf numFmtId="0" fontId="46" fillId="0" borderId="6" xfId="0" applyFont="1" applyBorder="1" applyAlignment="1">
      <alignment horizontal="left"/>
    </xf>
    <xf numFmtId="0" fontId="46" fillId="0" borderId="7" xfId="0" applyFont="1" applyBorder="1" applyAlignment="1">
      <alignment horizontal="left"/>
    </xf>
    <xf numFmtId="0" fontId="46" fillId="0" borderId="59" xfId="0" applyFont="1" applyBorder="1" applyAlignment="1">
      <alignment horizontal="left"/>
    </xf>
    <xf numFmtId="0" fontId="46" fillId="0" borderId="0" xfId="0" applyFont="1" applyBorder="1" applyAlignment="1">
      <alignment horizontal="left"/>
    </xf>
    <xf numFmtId="0" fontId="46" fillId="0" borderId="13" xfId="0" applyFont="1" applyBorder="1" applyAlignment="1">
      <alignment horizontal="left"/>
    </xf>
    <xf numFmtId="0" fontId="46" fillId="0" borderId="49" xfId="0" applyFont="1" applyBorder="1" applyAlignment="1">
      <alignment horizontal="left"/>
    </xf>
    <xf numFmtId="0" fontId="46" fillId="0" borderId="9" xfId="0" applyFont="1" applyBorder="1" applyAlignment="1">
      <alignment horizontal="left"/>
    </xf>
    <xf numFmtId="0" fontId="46" fillId="0" borderId="48" xfId="0" applyFont="1" applyBorder="1" applyAlignment="1">
      <alignment horizontal="left"/>
    </xf>
    <xf numFmtId="0" fontId="46" fillId="0" borderId="37" xfId="0" applyFont="1" applyBorder="1" applyAlignment="1">
      <alignment horizontal="center" vertical="top" wrapText="1"/>
    </xf>
    <xf numFmtId="0" fontId="46" fillId="0" borderId="14" xfId="0" applyFont="1" applyBorder="1" applyAlignment="1">
      <alignment horizontal="center" vertical="top" wrapText="1"/>
    </xf>
    <xf numFmtId="0" fontId="50" fillId="0" borderId="34" xfId="0" applyFont="1" applyBorder="1" applyAlignment="1">
      <alignment horizontal="center"/>
    </xf>
    <xf numFmtId="0" fontId="50" fillId="0" borderId="35" xfId="0" applyFont="1" applyBorder="1" applyAlignment="1">
      <alignment horizontal="center"/>
    </xf>
    <xf numFmtId="0" fontId="50" fillId="0" borderId="36" xfId="0" applyFont="1" applyBorder="1" applyAlignment="1">
      <alignment horizontal="center"/>
    </xf>
    <xf numFmtId="0" fontId="50" fillId="0" borderId="37" xfId="0" applyFont="1" applyBorder="1" applyAlignment="1">
      <alignment horizontal="center" vertical="center" wrapText="1"/>
    </xf>
    <xf numFmtId="0" fontId="50" fillId="0" borderId="71" xfId="0" applyFont="1" applyBorder="1" applyAlignment="1">
      <alignment horizontal="center" vertical="center" wrapText="1"/>
    </xf>
    <xf numFmtId="0" fontId="50" fillId="0" borderId="38" xfId="0" applyFont="1" applyBorder="1" applyAlignment="1">
      <alignment horizontal="center"/>
    </xf>
    <xf numFmtId="0" fontId="51" fillId="0" borderId="38" xfId="0" applyFont="1" applyBorder="1" applyAlignment="1">
      <alignment horizontal="center"/>
    </xf>
    <xf numFmtId="0" fontId="56" fillId="0" borderId="80" xfId="0" applyFont="1" applyBorder="1" applyAlignment="1">
      <alignment horizontal="right"/>
    </xf>
    <xf numFmtId="0" fontId="56" fillId="0" borderId="68" xfId="0" applyFont="1" applyBorder="1" applyAlignment="1">
      <alignment horizontal="right"/>
    </xf>
    <xf numFmtId="0" fontId="56" fillId="0" borderId="92" xfId="0" applyFont="1" applyBorder="1" applyAlignment="1">
      <alignment horizontal="right"/>
    </xf>
    <xf numFmtId="0" fontId="56" fillId="0" borderId="78" xfId="0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0" fillId="0" borderId="72" xfId="0" applyFont="1" applyBorder="1" applyAlignment="1">
      <alignment horizontal="center"/>
    </xf>
    <xf numFmtId="0" fontId="0" fillId="0" borderId="73" xfId="0" applyFont="1" applyBorder="1" applyAlignment="1">
      <alignment horizontal="center"/>
    </xf>
    <xf numFmtId="0" fontId="0" fillId="0" borderId="74" xfId="0" applyFont="1" applyBorder="1" applyAlignment="1">
      <alignment horizontal="center"/>
    </xf>
    <xf numFmtId="0" fontId="0" fillId="0" borderId="75" xfId="0" applyFont="1" applyBorder="1" applyAlignment="1">
      <alignment horizontal="center"/>
    </xf>
    <xf numFmtId="0" fontId="0" fillId="0" borderId="14" xfId="0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0" fontId="0" fillId="0" borderId="37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 wrapText="1"/>
    </xf>
    <xf numFmtId="49" fontId="23" fillId="4" borderId="73" xfId="0" applyNumberFormat="1" applyFont="1" applyFill="1" applyBorder="1" applyAlignment="1">
      <alignment horizontal="center"/>
    </xf>
    <xf numFmtId="49" fontId="23" fillId="4" borderId="74" xfId="0" applyNumberFormat="1" applyFont="1" applyFill="1" applyBorder="1" applyAlignment="1">
      <alignment horizontal="center"/>
    </xf>
    <xf numFmtId="49" fontId="23" fillId="4" borderId="75" xfId="0" applyNumberFormat="1" applyFont="1" applyFill="1" applyBorder="1" applyAlignment="1">
      <alignment horizontal="center"/>
    </xf>
    <xf numFmtId="0" fontId="23" fillId="4" borderId="76" xfId="0" applyFont="1" applyFill="1" applyBorder="1" applyAlignment="1">
      <alignment horizontal="center"/>
    </xf>
    <xf numFmtId="0" fontId="23" fillId="4" borderId="35" xfId="0" applyFont="1" applyFill="1" applyBorder="1" applyAlignment="1">
      <alignment horizontal="center"/>
    </xf>
    <xf numFmtId="0" fontId="23" fillId="4" borderId="88" xfId="0" applyFont="1" applyFill="1" applyBorder="1" applyAlignment="1">
      <alignment horizontal="center"/>
    </xf>
    <xf numFmtId="43" fontId="11" fillId="0" borderId="0" xfId="3" applyFont="1" applyFill="1" applyBorder="1" applyAlignment="1" applyProtection="1">
      <alignment horizontal="left"/>
    </xf>
  </cellXfs>
  <cellStyles count="17">
    <cellStyle name="Comma" xfId="3" builtinId="3"/>
    <cellStyle name="Comma 2" xfId="13"/>
    <cellStyle name="Comma 2 3" xfId="15"/>
    <cellStyle name="Comma 3 4" xfId="14"/>
    <cellStyle name="Comma 4" xfId="1"/>
    <cellStyle name="Comma_DDPLBS-06-07-FINAL 31.10.2007 2" xfId="6"/>
    <cellStyle name="Comma_DDPLBS-31-03-08-070708_m_(1) (4) 2" xfId="8"/>
    <cellStyle name="Normal" xfId="0" builtinId="0"/>
    <cellStyle name="Normal 2" xfId="2"/>
    <cellStyle name="Normal_Copy of Financials SCEL" xfId="9"/>
    <cellStyle name="Normal_DDPLBS-06-07-FINAL 31.10.2007" xfId="4"/>
    <cellStyle name="Normal_DDPLBS-06-07-FINAL 31.10.2007_copy Manyata - Tax Workings -NSVM 2" xfId="5"/>
    <cellStyle name="Normal_DDPLBS-31-03-08-070708_m_(1) (4)_Manyata - Financials 2" xfId="7"/>
    <cellStyle name="Normal_Financial statements" xfId="12"/>
    <cellStyle name="Normal_Financial Statements-22 Sept 2003" xfId="11"/>
    <cellStyle name="Normal_Financials SCEL FORMAT" xfId="10"/>
    <cellStyle name="Percent" xfId="1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svm_data/Ziya/A.Y%202011-12/CNB%20Builders/Statements/Statemen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nsvm_data/IPR/TAPL/Final%20Statements%20TAP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nsvm_data/Others/Other%20Others/Abhi/A.y%202011-12/Manyata/Manyata%20financials%20FINAL/Tax%20audit%20&amp;%20FINANCIALS/01.%20Manyata%20-%20Financials-%20March%20%2011%20-%20V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.T &amp; FBT"/>
      <sheetName val="P &amp; L"/>
      <sheetName val="BS"/>
      <sheetName val="F.A"/>
      <sheetName val="Abstract"/>
      <sheetName val="ANNEXUR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T comp"/>
      <sheetName val="Consolidated"/>
      <sheetName val="Tapl MUM"/>
      <sheetName val="TAPL - Bangalore"/>
      <sheetName val="TDS b'lore"/>
      <sheetName val="TDS Com b'lore"/>
      <sheetName val="TDS mum"/>
      <sheetName val="TDS Compari mum"/>
      <sheetName val="TDS On Salaries"/>
      <sheetName val="TDS Rece"/>
      <sheetName val="PF &amp; PT Recon"/>
      <sheetName val="Ledger Scrutiny"/>
      <sheetName val="Requi"/>
      <sheetName val="S.T "/>
      <sheetName val="ANEX"/>
      <sheetName val="Sheet1"/>
      <sheetName val="AS 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L AR"/>
      <sheetName val="Balance sheet AR"/>
      <sheetName val="Total Income 09-10"/>
      <sheetName val="Deferred Tax-09-10"/>
      <sheetName val="IT_DEP 09-10"/>
      <sheetName val="IT Comp 10-11"/>
      <sheetName val="PF "/>
      <sheetName val="IT_DEP "/>
      <sheetName val="Deferred Tax"/>
      <sheetName val="Segment Workings"/>
      <sheetName val="cflow_reco"/>
      <sheetName val="Adjustment"/>
      <sheetName val="SAAD"/>
      <sheetName val="Cash Flow "/>
      <sheetName val="CF Work"/>
      <sheetName val="Cash Flow Lead"/>
      <sheetName val="BS"/>
      <sheetName val="P&amp;L"/>
      <sheetName val="CFS"/>
      <sheetName val="Schedules 2-5"/>
      <sheetName val="FA-6"/>
      <sheetName val="Schedules 7-11"/>
      <sheetName val="ExistingRangeDetails"/>
      <sheetName val="Schedules 12-13"/>
      <sheetName val="Schedules 14-18"/>
      <sheetName val="Audit entry"/>
      <sheetName val="Details"/>
      <sheetName val="Groupings BSR revised"/>
      <sheetName val="Groupings IGAAP"/>
      <sheetName val="TB 2010"/>
      <sheetName val="Part IV"/>
      <sheetName val="Investments details"/>
      <sheetName val="Prior Period -DSRK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/>
      <sheetData sheetId="20" refreshError="1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B410"/>
  <sheetViews>
    <sheetView showGridLines="0" tabSelected="1" topLeftCell="M39" workbookViewId="0">
      <selection activeCell="N47" activeCellId="1" sqref="P39 N47"/>
    </sheetView>
  </sheetViews>
  <sheetFormatPr defaultRowHeight="15"/>
  <cols>
    <col min="1" max="3" width="9.140625" style="4"/>
    <col min="4" max="4" width="29" style="4" bestFit="1" customWidth="1"/>
    <col min="5" max="6" width="4.7109375" style="4" bestFit="1" customWidth="1"/>
    <col min="7" max="8" width="9.140625" style="4"/>
    <col min="9" max="9" width="67.140625" style="4" bestFit="1" customWidth="1"/>
    <col min="10" max="10" width="13.7109375" style="4" bestFit="1" customWidth="1"/>
    <col min="11" max="11" width="22.28515625" style="4" bestFit="1" customWidth="1"/>
    <col min="12" max="13" width="9.140625" style="4"/>
    <col min="14" max="14" width="73.140625" style="4" bestFit="1" customWidth="1"/>
    <col min="15" max="15" width="9.140625" style="4"/>
    <col min="16" max="16" width="12.42578125" style="4" bestFit="1" customWidth="1"/>
    <col min="17" max="17" width="19.85546875" style="4" bestFit="1" customWidth="1"/>
    <col min="18" max="18" width="9.28515625" style="4" customWidth="1"/>
    <col min="19" max="19" width="9.140625" style="4"/>
    <col min="20" max="20" width="2.7109375" style="4" customWidth="1"/>
    <col min="21" max="21" width="42.85546875" style="4" bestFit="1" customWidth="1"/>
    <col min="22" max="22" width="8.85546875" style="5" bestFit="1" customWidth="1"/>
    <col min="23" max="23" width="16.140625" style="4" customWidth="1"/>
    <col min="24" max="24" width="17.42578125" style="4" customWidth="1"/>
    <col min="25" max="26" width="9.140625" style="4"/>
    <col min="27" max="27" width="56" style="4" bestFit="1" customWidth="1"/>
    <col min="28" max="28" width="8.85546875" style="4" bestFit="1" customWidth="1"/>
    <col min="29" max="29" width="12.28515625" style="4" customWidth="1"/>
    <col min="30" max="30" width="12.140625" style="4" customWidth="1"/>
    <col min="31" max="31" width="9.140625" style="4"/>
    <col min="32" max="32" width="9" style="4" customWidth="1"/>
    <col min="33" max="33" width="54.28515625" style="4" bestFit="1" customWidth="1"/>
    <col min="34" max="35" width="13.140625" style="4" bestFit="1" customWidth="1"/>
    <col min="36" max="37" width="9.140625" style="4"/>
    <col min="38" max="38" width="4" style="4" bestFit="1" customWidth="1"/>
    <col min="39" max="39" width="45.28515625" style="4" bestFit="1" customWidth="1"/>
    <col min="40" max="40" width="8.42578125" style="4" bestFit="1" customWidth="1"/>
    <col min="41" max="41" width="12.85546875" style="4" customWidth="1"/>
    <col min="42" max="42" width="11.85546875" style="4" customWidth="1"/>
    <col min="43" max="45" width="9.140625" style="4"/>
    <col min="46" max="46" width="48.140625" style="4" bestFit="1" customWidth="1"/>
    <col min="47" max="47" width="8.42578125" style="4" bestFit="1" customWidth="1"/>
    <col min="48" max="48" width="12" style="4" customWidth="1"/>
    <col min="49" max="49" width="12.28515625" style="4" customWidth="1"/>
    <col min="50" max="51" width="9.140625" style="4"/>
    <col min="52" max="52" width="29.28515625" style="4" bestFit="1" customWidth="1"/>
    <col min="53" max="53" width="6" style="4" bestFit="1" customWidth="1"/>
    <col min="54" max="54" width="12.5703125" style="4" bestFit="1" customWidth="1"/>
    <col min="55" max="55" width="16.7109375" style="4" bestFit="1" customWidth="1"/>
    <col min="56" max="56" width="17.28515625" style="4" customWidth="1"/>
    <col min="57" max="57" width="15.140625" style="4" customWidth="1"/>
    <col min="58" max="58" width="13.85546875" style="4" customWidth="1"/>
    <col min="59" max="59" width="12.28515625" style="4" customWidth="1"/>
    <col min="60" max="61" width="9.140625" style="4"/>
    <col min="62" max="62" width="61.85546875" style="4" bestFit="1" customWidth="1"/>
    <col min="63" max="63" width="12.42578125" style="4" bestFit="1" customWidth="1"/>
    <col min="64" max="64" width="11" style="4" bestFit="1" customWidth="1"/>
    <col min="65" max="65" width="11.85546875" style="4" bestFit="1" customWidth="1"/>
    <col min="66" max="66" width="10.42578125" style="4" bestFit="1" customWidth="1"/>
    <col min="67" max="67" width="6.42578125" style="4" bestFit="1" customWidth="1"/>
    <col min="68" max="68" width="11.85546875" style="4" bestFit="1" customWidth="1"/>
    <col min="69" max="69" width="11" style="4" bestFit="1" customWidth="1"/>
    <col min="70" max="70" width="10.42578125" style="4" bestFit="1" customWidth="1"/>
    <col min="71" max="73" width="12.42578125" style="4" bestFit="1" customWidth="1"/>
    <col min="74" max="75" width="9.140625" style="4"/>
    <col min="76" max="76" width="60.5703125" style="4" bestFit="1" customWidth="1"/>
    <col min="77" max="78" width="19" style="4" bestFit="1" customWidth="1"/>
    <col min="79" max="16384" width="9.140625" style="4"/>
  </cols>
  <sheetData>
    <row r="1" spans="1:80" ht="15.75" thickTop="1">
      <c r="A1" s="286"/>
      <c r="B1" s="287"/>
      <c r="C1" s="286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6"/>
      <c r="T1" s="287"/>
      <c r="U1" s="287"/>
      <c r="V1" s="288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6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6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6"/>
      <c r="BX1" s="287"/>
      <c r="BY1" s="287"/>
      <c r="BZ1" s="287"/>
      <c r="CA1" s="289"/>
      <c r="CB1" s="279"/>
    </row>
    <row r="2" spans="1:80">
      <c r="A2" s="279"/>
      <c r="B2" s="164" t="s">
        <v>657</v>
      </c>
      <c r="C2" s="279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279"/>
      <c r="T2" s="164"/>
      <c r="U2" s="164" t="s">
        <v>0</v>
      </c>
      <c r="V2" s="280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279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279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279"/>
      <c r="BX2" s="164"/>
      <c r="BY2" s="164"/>
      <c r="BZ2" s="164"/>
      <c r="CA2" s="281"/>
      <c r="CB2" s="279"/>
    </row>
    <row r="3" spans="1:80">
      <c r="A3" s="279">
        <v>1</v>
      </c>
      <c r="B3" s="164"/>
      <c r="C3" s="279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279"/>
      <c r="T3" s="164"/>
      <c r="U3" s="164"/>
      <c r="V3" s="280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279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279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279"/>
      <c r="BX3" s="164"/>
      <c r="BY3" s="164"/>
      <c r="BZ3" s="164"/>
      <c r="CA3" s="281"/>
      <c r="CB3" s="279"/>
    </row>
    <row r="4" spans="1:80" ht="15.75">
      <c r="A4" s="279">
        <v>2</v>
      </c>
      <c r="C4" s="279"/>
      <c r="D4" s="290" t="s">
        <v>667</v>
      </c>
      <c r="E4" s="291"/>
      <c r="F4" s="292"/>
      <c r="I4" s="46" t="s">
        <v>504</v>
      </c>
      <c r="J4" s="47" t="s">
        <v>389</v>
      </c>
      <c r="K4" s="47" t="s">
        <v>390</v>
      </c>
      <c r="N4" s="9" t="s">
        <v>441</v>
      </c>
      <c r="O4" s="9"/>
      <c r="P4" s="36" t="s">
        <v>389</v>
      </c>
      <c r="Q4" s="36" t="s">
        <v>390</v>
      </c>
      <c r="S4" s="279"/>
      <c r="T4" s="499"/>
      <c r="U4" s="500"/>
      <c r="V4" s="500"/>
      <c r="W4" s="500"/>
      <c r="X4" s="501"/>
      <c r="AA4" s="499"/>
      <c r="AB4" s="500"/>
      <c r="AC4" s="500"/>
      <c r="AD4" s="501"/>
      <c r="AG4" s="502"/>
      <c r="AH4" s="502"/>
      <c r="AI4" s="502"/>
      <c r="AK4" s="279"/>
      <c r="AL4" s="499"/>
      <c r="AM4" s="500"/>
      <c r="AN4" s="500"/>
      <c r="AO4" s="500"/>
      <c r="AP4" s="501"/>
      <c r="AS4" s="499"/>
      <c r="AT4" s="500"/>
      <c r="AU4" s="500"/>
      <c r="AV4" s="500"/>
      <c r="AW4" s="501"/>
      <c r="AY4" s="279"/>
      <c r="AZ4" s="474" t="s">
        <v>505</v>
      </c>
      <c r="BA4" s="475"/>
      <c r="BB4" s="475"/>
      <c r="BC4" s="475"/>
      <c r="BD4" s="475"/>
      <c r="BE4" s="475"/>
      <c r="BF4" s="475"/>
      <c r="BG4" s="475"/>
      <c r="BH4" s="135"/>
      <c r="BI4" s="136"/>
      <c r="BJ4" s="465" t="s">
        <v>622</v>
      </c>
      <c r="BK4" s="465"/>
      <c r="BL4" s="465"/>
      <c r="BM4" s="165"/>
      <c r="BN4" s="165"/>
      <c r="BO4" s="165"/>
      <c r="BP4" s="165"/>
      <c r="BQ4" s="165"/>
      <c r="BR4" s="165"/>
      <c r="BS4" s="165"/>
      <c r="BT4" s="165"/>
      <c r="BU4" s="166"/>
      <c r="BV4" s="136"/>
      <c r="BW4" s="279"/>
      <c r="BX4" s="467" t="s">
        <v>441</v>
      </c>
      <c r="BY4" s="468"/>
      <c r="BZ4" s="469"/>
      <c r="CB4" s="279"/>
    </row>
    <row r="5" spans="1:80">
      <c r="A5" s="279">
        <v>3</v>
      </c>
      <c r="C5" s="279"/>
      <c r="D5" s="293" t="s">
        <v>659</v>
      </c>
      <c r="E5" s="294"/>
      <c r="F5" s="295"/>
      <c r="I5" s="48" t="s">
        <v>505</v>
      </c>
      <c r="J5" s="49" t="s">
        <v>391</v>
      </c>
      <c r="K5" s="49" t="s">
        <v>481</v>
      </c>
      <c r="N5" s="37" t="s">
        <v>443</v>
      </c>
      <c r="O5" s="37"/>
      <c r="P5" s="36" t="s">
        <v>391</v>
      </c>
      <c r="Q5" s="36" t="s">
        <v>392</v>
      </c>
      <c r="S5" s="279"/>
      <c r="T5" s="496" t="s">
        <v>11</v>
      </c>
      <c r="U5" s="497"/>
      <c r="V5" s="497"/>
      <c r="W5" s="497"/>
      <c r="X5" s="498"/>
      <c r="AA5" s="496" t="s">
        <v>366</v>
      </c>
      <c r="AB5" s="497"/>
      <c r="AC5" s="497"/>
      <c r="AD5" s="498"/>
      <c r="AG5" s="503" t="s">
        <v>365</v>
      </c>
      <c r="AH5" s="503"/>
      <c r="AI5" s="503"/>
      <c r="AK5" s="279"/>
      <c r="AL5" s="496" t="s">
        <v>60</v>
      </c>
      <c r="AM5" s="497"/>
      <c r="AN5" s="497"/>
      <c r="AO5" s="497"/>
      <c r="AP5" s="498"/>
      <c r="AS5" s="496" t="s">
        <v>367</v>
      </c>
      <c r="AT5" s="497"/>
      <c r="AU5" s="497"/>
      <c r="AV5" s="497"/>
      <c r="AW5" s="498"/>
      <c r="AY5" s="279"/>
      <c r="AZ5" s="476" t="s">
        <v>507</v>
      </c>
      <c r="BA5" s="477"/>
      <c r="BB5" s="477"/>
      <c r="BC5" s="477"/>
      <c r="BD5" s="477"/>
      <c r="BE5" s="477"/>
      <c r="BF5" s="477"/>
      <c r="BG5" s="477"/>
      <c r="BH5" s="135"/>
      <c r="BI5" s="136"/>
      <c r="BJ5" s="167" t="s">
        <v>595</v>
      </c>
      <c r="BK5" s="168"/>
      <c r="BL5" s="168"/>
      <c r="BM5" s="169"/>
      <c r="BN5" s="169"/>
      <c r="BO5" s="169"/>
      <c r="BP5" s="169"/>
      <c r="BQ5" s="169"/>
      <c r="BR5" s="169"/>
      <c r="BS5" s="169"/>
      <c r="BT5" s="169"/>
      <c r="BU5" s="170"/>
      <c r="BV5" s="136"/>
      <c r="BW5" s="279"/>
      <c r="BX5" s="470" t="s">
        <v>545</v>
      </c>
      <c r="BY5" s="471"/>
      <c r="BZ5" s="472"/>
      <c r="CB5" s="279"/>
    </row>
    <row r="6" spans="1:80">
      <c r="A6" s="279">
        <v>4</v>
      </c>
      <c r="C6" s="279"/>
      <c r="D6" s="293" t="s">
        <v>660</v>
      </c>
      <c r="E6" s="294"/>
      <c r="F6" s="295"/>
      <c r="I6" s="48" t="s">
        <v>505</v>
      </c>
      <c r="J6" s="49" t="s">
        <v>393</v>
      </c>
      <c r="K6" s="49" t="s">
        <v>482</v>
      </c>
      <c r="N6" s="37" t="s">
        <v>442</v>
      </c>
      <c r="O6" s="37"/>
      <c r="P6" s="36" t="s">
        <v>393</v>
      </c>
      <c r="Q6" s="36" t="s">
        <v>394</v>
      </c>
      <c r="S6" s="279"/>
      <c r="T6" s="6"/>
      <c r="U6" s="7"/>
      <c r="V6" s="7"/>
      <c r="W6" s="7"/>
      <c r="X6" s="8" t="s">
        <v>108</v>
      </c>
      <c r="AA6" s="6"/>
      <c r="AB6" s="7"/>
      <c r="AC6" s="7"/>
      <c r="AD6" s="8" t="s">
        <v>108</v>
      </c>
      <c r="AG6" s="311"/>
      <c r="AH6" s="7"/>
      <c r="AI6" s="8" t="s">
        <v>108</v>
      </c>
      <c r="AK6" s="279"/>
      <c r="AL6" s="6"/>
      <c r="AM6" s="7"/>
      <c r="AN6" s="7"/>
      <c r="AO6" s="7"/>
      <c r="AP6" s="8" t="s">
        <v>109</v>
      </c>
      <c r="AS6" s="6"/>
      <c r="AT6" s="7"/>
      <c r="AU6" s="7"/>
      <c r="AV6" s="7"/>
      <c r="AW6" s="8" t="s">
        <v>109</v>
      </c>
      <c r="AY6" s="279"/>
      <c r="AZ6" s="478" t="s">
        <v>508</v>
      </c>
      <c r="BA6" s="479"/>
      <c r="BB6" s="479"/>
      <c r="BC6" s="479"/>
      <c r="BD6" s="479"/>
      <c r="BE6" s="479"/>
      <c r="BF6" s="479"/>
      <c r="BG6" s="479"/>
      <c r="BH6" s="133"/>
      <c r="BI6" s="134"/>
      <c r="BJ6" s="171"/>
      <c r="BK6" s="466" t="s">
        <v>596</v>
      </c>
      <c r="BL6" s="466"/>
      <c r="BM6" s="466"/>
      <c r="BN6" s="466"/>
      <c r="BO6" s="172" t="s">
        <v>597</v>
      </c>
      <c r="BP6" s="466" t="s">
        <v>490</v>
      </c>
      <c r="BQ6" s="466"/>
      <c r="BR6" s="466"/>
      <c r="BS6" s="466"/>
      <c r="BT6" s="466" t="s">
        <v>598</v>
      </c>
      <c r="BU6" s="466"/>
      <c r="BV6" s="134"/>
      <c r="BW6" s="279"/>
      <c r="BX6" s="199"/>
      <c r="BY6" s="139"/>
      <c r="BZ6" s="200"/>
      <c r="CB6" s="279"/>
    </row>
    <row r="7" spans="1:80" ht="15" customHeight="1">
      <c r="A7" s="279">
        <v>5</v>
      </c>
      <c r="C7" s="279"/>
      <c r="D7" s="296" t="s">
        <v>661</v>
      </c>
      <c r="E7" s="297">
        <f>[1]F.A!O19</f>
        <v>0</v>
      </c>
      <c r="F7" s="298"/>
      <c r="I7" s="48" t="s">
        <v>483</v>
      </c>
      <c r="J7" s="49" t="s">
        <v>396</v>
      </c>
      <c r="K7" s="49" t="s">
        <v>506</v>
      </c>
      <c r="N7" s="37" t="s">
        <v>395</v>
      </c>
      <c r="O7" s="37"/>
      <c r="P7" s="36" t="s">
        <v>396</v>
      </c>
      <c r="Q7" s="36" t="s">
        <v>444</v>
      </c>
      <c r="S7" s="279"/>
      <c r="T7" s="514"/>
      <c r="U7" s="508" t="s">
        <v>1</v>
      </c>
      <c r="V7" s="514" t="s">
        <v>2</v>
      </c>
      <c r="W7" s="508" t="s">
        <v>3</v>
      </c>
      <c r="X7" s="508" t="s">
        <v>4</v>
      </c>
      <c r="AA7" s="514" t="s">
        <v>1</v>
      </c>
      <c r="AB7" s="514" t="s">
        <v>2</v>
      </c>
      <c r="AC7" s="508" t="s">
        <v>3</v>
      </c>
      <c r="AD7" s="508" t="s">
        <v>4</v>
      </c>
      <c r="AG7" s="502" t="s">
        <v>1</v>
      </c>
      <c r="AH7" s="506" t="s">
        <v>3</v>
      </c>
      <c r="AI7" s="506" t="s">
        <v>4</v>
      </c>
      <c r="AK7" s="279"/>
      <c r="AL7" s="508"/>
      <c r="AM7" s="508" t="s">
        <v>1</v>
      </c>
      <c r="AN7" s="508" t="s">
        <v>2</v>
      </c>
      <c r="AO7" s="508" t="s">
        <v>3</v>
      </c>
      <c r="AP7" s="508" t="s">
        <v>4</v>
      </c>
      <c r="AS7" s="508"/>
      <c r="AT7" s="508" t="s">
        <v>1</v>
      </c>
      <c r="AU7" s="508" t="s">
        <v>2</v>
      </c>
      <c r="AV7" s="508" t="s">
        <v>3</v>
      </c>
      <c r="AW7" s="508" t="s">
        <v>4</v>
      </c>
      <c r="AY7" s="279"/>
      <c r="AZ7" s="73" t="s">
        <v>509</v>
      </c>
      <c r="BA7" s="74" t="s">
        <v>510</v>
      </c>
      <c r="BB7" s="74" t="s">
        <v>511</v>
      </c>
      <c r="BC7" s="74"/>
      <c r="BD7" s="74" t="s">
        <v>512</v>
      </c>
      <c r="BE7" s="74" t="s">
        <v>513</v>
      </c>
      <c r="BF7" s="74" t="s">
        <v>514</v>
      </c>
      <c r="BG7" s="137"/>
      <c r="BH7" s="138"/>
      <c r="BI7" s="164"/>
      <c r="BJ7" s="171"/>
      <c r="BK7" s="173" t="s">
        <v>533</v>
      </c>
      <c r="BL7" s="173"/>
      <c r="BM7" s="173"/>
      <c r="BN7" s="174" t="s">
        <v>533</v>
      </c>
      <c r="BO7" s="175" t="s">
        <v>599</v>
      </c>
      <c r="BP7" s="173" t="s">
        <v>533</v>
      </c>
      <c r="BQ7" s="173" t="s">
        <v>600</v>
      </c>
      <c r="BR7" s="173" t="s">
        <v>601</v>
      </c>
      <c r="BS7" s="174" t="s">
        <v>533</v>
      </c>
      <c r="BT7" s="173" t="s">
        <v>602</v>
      </c>
      <c r="BU7" s="174" t="s">
        <v>602</v>
      </c>
      <c r="BV7" s="164"/>
      <c r="BW7" s="279"/>
      <c r="BX7" s="210"/>
      <c r="BY7" s="211" t="s">
        <v>546</v>
      </c>
      <c r="BZ7" s="211" t="s">
        <v>546</v>
      </c>
      <c r="CB7" s="279"/>
    </row>
    <row r="8" spans="1:80">
      <c r="A8" s="279">
        <v>6</v>
      </c>
      <c r="C8" s="279"/>
      <c r="D8" s="296" t="s">
        <v>662</v>
      </c>
      <c r="E8" s="299">
        <f>[1]F.A!D17</f>
        <v>0</v>
      </c>
      <c r="F8" s="296"/>
      <c r="I8" s="50"/>
      <c r="J8" s="49" t="s">
        <v>484</v>
      </c>
      <c r="K8" s="49" t="s">
        <v>506</v>
      </c>
      <c r="N8" s="37"/>
      <c r="O8" s="37"/>
      <c r="P8" s="36" t="s">
        <v>397</v>
      </c>
      <c r="Q8" s="36" t="s">
        <v>444</v>
      </c>
      <c r="S8" s="279"/>
      <c r="T8" s="515"/>
      <c r="U8" s="509"/>
      <c r="V8" s="515"/>
      <c r="W8" s="509"/>
      <c r="X8" s="509"/>
      <c r="AA8" s="515"/>
      <c r="AB8" s="515"/>
      <c r="AC8" s="509"/>
      <c r="AD8" s="509"/>
      <c r="AG8" s="505"/>
      <c r="AH8" s="507"/>
      <c r="AI8" s="507"/>
      <c r="AK8" s="279"/>
      <c r="AL8" s="509"/>
      <c r="AM8" s="509"/>
      <c r="AN8" s="509"/>
      <c r="AO8" s="509"/>
      <c r="AP8" s="509"/>
      <c r="AS8" s="509"/>
      <c r="AT8" s="509"/>
      <c r="AU8" s="509"/>
      <c r="AV8" s="509"/>
      <c r="AW8" s="509"/>
      <c r="AY8" s="279"/>
      <c r="AZ8" s="484" t="s">
        <v>515</v>
      </c>
      <c r="BA8" s="486" t="s">
        <v>516</v>
      </c>
      <c r="BB8" s="488" t="s">
        <v>517</v>
      </c>
      <c r="BC8" s="490" t="s">
        <v>518</v>
      </c>
      <c r="BD8" s="490" t="s">
        <v>519</v>
      </c>
      <c r="BE8" s="492" t="s">
        <v>520</v>
      </c>
      <c r="BF8" s="490" t="s">
        <v>521</v>
      </c>
      <c r="BG8" s="494" t="s">
        <v>522</v>
      </c>
      <c r="BJ8" s="175" t="s">
        <v>1</v>
      </c>
      <c r="BK8" s="175" t="s">
        <v>603</v>
      </c>
      <c r="BL8" s="175" t="s">
        <v>604</v>
      </c>
      <c r="BM8" s="175" t="s">
        <v>605</v>
      </c>
      <c r="BN8" s="174" t="s">
        <v>603</v>
      </c>
      <c r="BO8" s="175" t="s">
        <v>606</v>
      </c>
      <c r="BP8" s="175" t="s">
        <v>603</v>
      </c>
      <c r="BQ8" s="175" t="s">
        <v>607</v>
      </c>
      <c r="BR8" s="175" t="s">
        <v>608</v>
      </c>
      <c r="BS8" s="174" t="s">
        <v>609</v>
      </c>
      <c r="BT8" s="175" t="s">
        <v>610</v>
      </c>
      <c r="BU8" s="174" t="s">
        <v>610</v>
      </c>
      <c r="BW8" s="279"/>
      <c r="BX8" s="199"/>
      <c r="BY8" s="212" t="s">
        <v>547</v>
      </c>
      <c r="BZ8" s="212" t="s">
        <v>548</v>
      </c>
      <c r="CB8" s="279"/>
    </row>
    <row r="9" spans="1:80" ht="15.75" thickBot="1">
      <c r="A9" s="279"/>
      <c r="C9" s="279"/>
      <c r="D9" s="300" t="s">
        <v>663</v>
      </c>
      <c r="E9" s="301"/>
      <c r="F9" s="302">
        <f>E8-E7</f>
        <v>0</v>
      </c>
      <c r="I9" s="50"/>
      <c r="J9" s="49" t="s">
        <v>485</v>
      </c>
      <c r="K9" s="49" t="s">
        <v>506</v>
      </c>
      <c r="N9" s="38"/>
      <c r="O9" s="38"/>
      <c r="P9" s="36" t="s">
        <v>398</v>
      </c>
      <c r="Q9" s="36" t="s">
        <v>444</v>
      </c>
      <c r="S9" s="279"/>
      <c r="T9" s="515"/>
      <c r="U9" s="509"/>
      <c r="V9" s="515"/>
      <c r="W9" s="509"/>
      <c r="X9" s="509"/>
      <c r="AA9" s="515"/>
      <c r="AB9" s="515"/>
      <c r="AC9" s="509"/>
      <c r="AD9" s="509"/>
      <c r="AG9" s="505"/>
      <c r="AH9" s="507"/>
      <c r="AI9" s="507"/>
      <c r="AK9" s="279"/>
      <c r="AL9" s="509"/>
      <c r="AM9" s="509"/>
      <c r="AN9" s="509"/>
      <c r="AO9" s="509"/>
      <c r="AP9" s="509"/>
      <c r="AS9" s="509"/>
      <c r="AT9" s="509"/>
      <c r="AU9" s="509"/>
      <c r="AV9" s="509"/>
      <c r="AW9" s="509"/>
      <c r="AY9" s="279"/>
      <c r="AZ9" s="485"/>
      <c r="BA9" s="487"/>
      <c r="BB9" s="489"/>
      <c r="BC9" s="491"/>
      <c r="BD9" s="491"/>
      <c r="BE9" s="493"/>
      <c r="BF9" s="491"/>
      <c r="BG9" s="495"/>
      <c r="BJ9" s="176"/>
      <c r="BK9" s="177" t="s">
        <v>611</v>
      </c>
      <c r="BL9" s="177"/>
      <c r="BM9" s="177"/>
      <c r="BN9" s="178" t="s">
        <v>612</v>
      </c>
      <c r="BO9" s="177" t="s">
        <v>613</v>
      </c>
      <c r="BP9" s="177" t="s">
        <v>611</v>
      </c>
      <c r="BQ9" s="177" t="s">
        <v>614</v>
      </c>
      <c r="BR9" s="177" t="s">
        <v>614</v>
      </c>
      <c r="BS9" s="178" t="s">
        <v>612</v>
      </c>
      <c r="BT9" s="177" t="s">
        <v>612</v>
      </c>
      <c r="BU9" s="178" t="s">
        <v>611</v>
      </c>
      <c r="BW9" s="279"/>
      <c r="BX9" s="209"/>
      <c r="BY9" s="213" t="s">
        <v>549</v>
      </c>
      <c r="BZ9" s="213" t="s">
        <v>549</v>
      </c>
      <c r="CB9" s="279"/>
    </row>
    <row r="10" spans="1:80" ht="16.5" thickTop="1" thickBot="1">
      <c r="A10" s="279"/>
      <c r="C10" s="279"/>
      <c r="D10" s="300" t="s">
        <v>664</v>
      </c>
      <c r="E10" s="301"/>
      <c r="F10" s="303">
        <f>SUM(F9)</f>
        <v>0</v>
      </c>
      <c r="I10" s="50"/>
      <c r="J10" s="49" t="s">
        <v>486</v>
      </c>
      <c r="K10" s="49" t="s">
        <v>506</v>
      </c>
      <c r="N10" s="10" t="s">
        <v>399</v>
      </c>
      <c r="O10" s="11"/>
      <c r="P10" s="11"/>
      <c r="Q10" s="11"/>
      <c r="S10" s="279"/>
      <c r="T10" s="515"/>
      <c r="U10" s="509"/>
      <c r="V10" s="515"/>
      <c r="W10" s="509"/>
      <c r="X10" s="509"/>
      <c r="AA10" s="515"/>
      <c r="AB10" s="515"/>
      <c r="AC10" s="509"/>
      <c r="AD10" s="509"/>
      <c r="AG10" s="505"/>
      <c r="AH10" s="507"/>
      <c r="AI10" s="507"/>
      <c r="AK10" s="279"/>
      <c r="AL10" s="509"/>
      <c r="AM10" s="509"/>
      <c r="AN10" s="509"/>
      <c r="AO10" s="509"/>
      <c r="AP10" s="509"/>
      <c r="AS10" s="509"/>
      <c r="AT10" s="509"/>
      <c r="AU10" s="509"/>
      <c r="AV10" s="509"/>
      <c r="AW10" s="509"/>
      <c r="AY10" s="279"/>
      <c r="AZ10" s="485"/>
      <c r="BA10" s="487"/>
      <c r="BB10" s="489"/>
      <c r="BC10" s="491"/>
      <c r="BD10" s="491"/>
      <c r="BE10" s="493"/>
      <c r="BF10" s="491"/>
      <c r="BG10" s="495"/>
      <c r="BJ10" s="179"/>
      <c r="BK10" s="180"/>
      <c r="BL10" s="180"/>
      <c r="BM10" s="180"/>
      <c r="BN10" s="181"/>
      <c r="BO10" s="180"/>
      <c r="BP10" s="180"/>
      <c r="BQ10" s="180"/>
      <c r="BR10" s="180"/>
      <c r="BS10" s="181"/>
      <c r="BT10" s="180"/>
      <c r="BU10" s="181"/>
      <c r="BW10" s="279"/>
      <c r="BX10" s="198" t="s">
        <v>550</v>
      </c>
      <c r="BY10" s="214"/>
      <c r="BZ10" s="214"/>
      <c r="CB10" s="279"/>
    </row>
    <row r="11" spans="1:80" ht="15.75" thickTop="1">
      <c r="A11" s="279"/>
      <c r="C11" s="279"/>
      <c r="D11" s="304" t="s">
        <v>665</v>
      </c>
      <c r="E11" s="305"/>
      <c r="F11" s="299">
        <f>F10*30.9%</f>
        <v>0</v>
      </c>
      <c r="I11" s="51"/>
      <c r="J11" s="49"/>
      <c r="K11" s="49"/>
      <c r="N11" s="10" t="s">
        <v>400</v>
      </c>
      <c r="O11" s="11"/>
      <c r="P11" s="11"/>
      <c r="Q11" s="11"/>
      <c r="S11" s="279"/>
      <c r="T11" s="515"/>
      <c r="U11" s="509"/>
      <c r="V11" s="515"/>
      <c r="W11" s="509"/>
      <c r="X11" s="509"/>
      <c r="AA11" s="515"/>
      <c r="AB11" s="515"/>
      <c r="AC11" s="509"/>
      <c r="AD11" s="509"/>
      <c r="AG11" s="505"/>
      <c r="AH11" s="507"/>
      <c r="AI11" s="507"/>
      <c r="AK11" s="279"/>
      <c r="AL11" s="509"/>
      <c r="AM11" s="509"/>
      <c r="AN11" s="509"/>
      <c r="AO11" s="509"/>
      <c r="AP11" s="509"/>
      <c r="AS11" s="509"/>
      <c r="AT11" s="509"/>
      <c r="AU11" s="509"/>
      <c r="AV11" s="509"/>
      <c r="AW11" s="509"/>
      <c r="AY11" s="279"/>
      <c r="AZ11" s="78"/>
      <c r="BA11" s="79"/>
      <c r="BB11" s="75" t="s">
        <v>523</v>
      </c>
      <c r="BC11" s="75" t="s">
        <v>523</v>
      </c>
      <c r="BD11" s="77" t="s">
        <v>523</v>
      </c>
      <c r="BE11" s="76" t="s">
        <v>523</v>
      </c>
      <c r="BF11" s="77" t="s">
        <v>523</v>
      </c>
      <c r="BG11" s="80" t="s">
        <v>523</v>
      </c>
      <c r="BJ11" s="179" t="s">
        <v>615</v>
      </c>
      <c r="BK11" s="182">
        <v>0</v>
      </c>
      <c r="BL11" s="183">
        <v>0</v>
      </c>
      <c r="BM11" s="183">
        <v>0</v>
      </c>
      <c r="BN11" s="184">
        <v>0</v>
      </c>
      <c r="BO11" s="185">
        <v>0.4</v>
      </c>
      <c r="BP11" s="183">
        <v>0</v>
      </c>
      <c r="BQ11" s="183">
        <v>0</v>
      </c>
      <c r="BR11" s="183">
        <v>0</v>
      </c>
      <c r="BS11" s="184">
        <v>0</v>
      </c>
      <c r="BT11" s="183">
        <v>0</v>
      </c>
      <c r="BU11" s="184">
        <v>0</v>
      </c>
      <c r="BW11" s="279"/>
      <c r="BX11" s="198" t="s">
        <v>551</v>
      </c>
      <c r="BY11" s="215">
        <v>0</v>
      </c>
      <c r="BZ11" s="216"/>
      <c r="CB11" s="279"/>
    </row>
    <row r="12" spans="1:80">
      <c r="A12" s="279"/>
      <c r="C12" s="279"/>
      <c r="D12" s="304" t="s">
        <v>666</v>
      </c>
      <c r="E12" s="306"/>
      <c r="F12" s="307">
        <f>F11</f>
        <v>0</v>
      </c>
      <c r="I12" s="481" t="s">
        <v>487</v>
      </c>
      <c r="J12" s="482"/>
      <c r="K12" s="483"/>
      <c r="N12" s="10" t="s">
        <v>401</v>
      </c>
      <c r="O12" s="11"/>
      <c r="P12" s="11"/>
      <c r="Q12" s="11">
        <v>0</v>
      </c>
      <c r="S12" s="279"/>
      <c r="T12" s="516"/>
      <c r="U12" s="510"/>
      <c r="V12" s="516"/>
      <c r="W12" s="510"/>
      <c r="X12" s="510"/>
      <c r="AA12" s="516"/>
      <c r="AB12" s="516"/>
      <c r="AC12" s="510"/>
      <c r="AD12" s="510"/>
      <c r="AG12" s="40"/>
      <c r="AH12" s="3"/>
      <c r="AI12" s="3"/>
      <c r="AK12" s="279"/>
      <c r="AL12" s="510"/>
      <c r="AM12" s="510"/>
      <c r="AN12" s="510"/>
      <c r="AO12" s="510"/>
      <c r="AP12" s="510"/>
      <c r="AS12" s="510"/>
      <c r="AT12" s="510"/>
      <c r="AU12" s="510"/>
      <c r="AV12" s="510"/>
      <c r="AW12" s="510"/>
      <c r="AY12" s="279"/>
      <c r="AZ12" s="81"/>
      <c r="BA12" s="82"/>
      <c r="BB12" s="83"/>
      <c r="BC12" s="83"/>
      <c r="BD12" s="84"/>
      <c r="BE12" s="85"/>
      <c r="BF12" s="84"/>
      <c r="BG12" s="86"/>
      <c r="BJ12" s="179"/>
      <c r="BK12" s="182"/>
      <c r="BL12" s="183"/>
      <c r="BM12" s="183"/>
      <c r="BN12" s="184"/>
      <c r="BO12" s="185"/>
      <c r="BP12" s="183"/>
      <c r="BQ12" s="183"/>
      <c r="BR12" s="183"/>
      <c r="BS12" s="184"/>
      <c r="BT12" s="183"/>
      <c r="BU12" s="184"/>
      <c r="BW12" s="279"/>
      <c r="BX12" s="198" t="s">
        <v>552</v>
      </c>
      <c r="BY12" s="217"/>
      <c r="BZ12" s="218"/>
      <c r="CB12" s="279"/>
    </row>
    <row r="13" spans="1:80">
      <c r="A13" s="279"/>
      <c r="C13" s="279"/>
      <c r="D13" s="308"/>
      <c r="E13" s="309"/>
      <c r="F13" s="310"/>
      <c r="I13" s="52" t="s">
        <v>488</v>
      </c>
      <c r="J13" s="53"/>
      <c r="K13" s="54">
        <v>0</v>
      </c>
      <c r="N13" s="39" t="s">
        <v>468</v>
      </c>
      <c r="O13" s="11"/>
      <c r="P13" s="11">
        <f>[2]Consolidated!E17</f>
        <v>0</v>
      </c>
      <c r="Q13" s="11"/>
      <c r="S13" s="279"/>
      <c r="T13" s="1" t="s">
        <v>5</v>
      </c>
      <c r="U13" s="9" t="s">
        <v>54</v>
      </c>
      <c r="V13" s="1"/>
      <c r="W13" s="2"/>
      <c r="X13" s="2"/>
      <c r="AA13" s="2"/>
      <c r="AB13" s="1"/>
      <c r="AC13" s="2"/>
      <c r="AD13" s="2"/>
      <c r="AF13" s="4" t="s">
        <v>297</v>
      </c>
      <c r="AG13" s="312" t="s">
        <v>110</v>
      </c>
      <c r="AH13" s="313" t="s">
        <v>134</v>
      </c>
      <c r="AI13" s="313" t="s">
        <v>134</v>
      </c>
      <c r="AK13" s="279"/>
      <c r="AL13" s="1"/>
      <c r="AM13" s="2"/>
      <c r="AN13" s="2"/>
      <c r="AO13" s="2"/>
      <c r="AP13" s="2"/>
      <c r="AS13" s="2"/>
      <c r="AT13" s="2"/>
      <c r="AU13" s="2"/>
      <c r="AV13" s="2"/>
      <c r="AW13" s="2"/>
      <c r="AY13" s="279"/>
      <c r="AZ13" s="87"/>
      <c r="BA13" s="88"/>
      <c r="BB13" s="89"/>
      <c r="BC13" s="90"/>
      <c r="BD13" s="90"/>
      <c r="BE13" s="91"/>
      <c r="BF13" s="90"/>
      <c r="BG13" s="92"/>
      <c r="BJ13" s="179" t="s">
        <v>616</v>
      </c>
      <c r="BK13" s="182">
        <v>0</v>
      </c>
      <c r="BL13" s="183">
        <v>0</v>
      </c>
      <c r="BM13" s="183">
        <v>0</v>
      </c>
      <c r="BN13" s="184">
        <v>0</v>
      </c>
      <c r="BO13" s="185">
        <v>0.18099999999999999</v>
      </c>
      <c r="BP13" s="183">
        <v>0</v>
      </c>
      <c r="BQ13" s="183">
        <v>0</v>
      </c>
      <c r="BR13" s="183">
        <v>0</v>
      </c>
      <c r="BS13" s="184">
        <v>0</v>
      </c>
      <c r="BT13" s="183">
        <v>0</v>
      </c>
      <c r="BU13" s="184">
        <v>0</v>
      </c>
      <c r="BW13" s="279"/>
      <c r="BX13" s="202" t="s">
        <v>553</v>
      </c>
      <c r="BY13" s="219">
        <v>0</v>
      </c>
      <c r="BZ13" s="220"/>
      <c r="CB13" s="279"/>
    </row>
    <row r="14" spans="1:80">
      <c r="A14" s="279"/>
      <c r="C14" s="279"/>
      <c r="I14" s="55" t="s">
        <v>489</v>
      </c>
      <c r="J14" s="56"/>
      <c r="K14" s="57"/>
      <c r="N14" s="11" t="s">
        <v>467</v>
      </c>
      <c r="O14" s="11"/>
      <c r="P14" s="11">
        <v>0</v>
      </c>
      <c r="Q14" s="11"/>
      <c r="S14" s="279"/>
      <c r="T14" s="11"/>
      <c r="U14" s="11"/>
      <c r="V14" s="12"/>
      <c r="W14" s="11"/>
      <c r="X14" s="11"/>
      <c r="AA14" s="13" t="s">
        <v>17</v>
      </c>
      <c r="AB14" s="12" t="s">
        <v>293</v>
      </c>
      <c r="AC14" s="11"/>
      <c r="AD14" s="11"/>
      <c r="AG14" s="313"/>
      <c r="AH14" s="314" t="s">
        <v>126</v>
      </c>
      <c r="AI14" s="314" t="s">
        <v>126</v>
      </c>
      <c r="AK14" s="279"/>
      <c r="AL14" s="12" t="s">
        <v>61</v>
      </c>
      <c r="AM14" s="11" t="s">
        <v>62</v>
      </c>
      <c r="AN14" s="11"/>
      <c r="AO14" s="11"/>
      <c r="AP14" s="11"/>
      <c r="AS14" s="11"/>
      <c r="AT14" s="13" t="s">
        <v>275</v>
      </c>
      <c r="AU14" s="11"/>
      <c r="AV14" s="11"/>
      <c r="AW14" s="11"/>
      <c r="AY14" s="279"/>
      <c r="AZ14" s="93" t="s">
        <v>524</v>
      </c>
      <c r="BA14" s="94">
        <v>0.1</v>
      </c>
      <c r="BB14" s="95">
        <f>BB46</f>
        <v>0</v>
      </c>
      <c r="BC14" s="96">
        <f>BD46</f>
        <v>0</v>
      </c>
      <c r="BD14" s="96">
        <f>BE46</f>
        <v>0</v>
      </c>
      <c r="BE14" s="98"/>
      <c r="BF14" s="99">
        <v>0</v>
      </c>
      <c r="BG14" s="100">
        <v>0</v>
      </c>
      <c r="BJ14" s="179"/>
      <c r="BK14" s="182"/>
      <c r="BL14" s="183"/>
      <c r="BM14" s="183"/>
      <c r="BN14" s="184"/>
      <c r="BO14" s="185"/>
      <c r="BP14" s="183"/>
      <c r="BQ14" s="183"/>
      <c r="BR14" s="183"/>
      <c r="BS14" s="184"/>
      <c r="BT14" s="183"/>
      <c r="BU14" s="184"/>
      <c r="BW14" s="279"/>
      <c r="BX14" s="202" t="s">
        <v>554</v>
      </c>
      <c r="BY14" s="219"/>
      <c r="BZ14" s="221"/>
      <c r="CB14" s="279"/>
    </row>
    <row r="15" spans="1:80">
      <c r="A15" s="279"/>
      <c r="C15" s="279"/>
      <c r="I15" s="58" t="s">
        <v>490</v>
      </c>
      <c r="J15" s="57">
        <v>0</v>
      </c>
      <c r="K15" s="57"/>
      <c r="N15" s="11" t="s">
        <v>466</v>
      </c>
      <c r="O15" s="11"/>
      <c r="P15" s="11">
        <v>0</v>
      </c>
      <c r="Q15" s="11"/>
      <c r="S15" s="279"/>
      <c r="T15" s="11">
        <v>1</v>
      </c>
      <c r="U15" s="10" t="s">
        <v>6</v>
      </c>
      <c r="V15" s="12"/>
      <c r="W15" s="11"/>
      <c r="X15" s="11"/>
      <c r="AA15" s="14"/>
      <c r="AB15" s="12"/>
      <c r="AC15" s="11"/>
      <c r="AD15" s="11"/>
      <c r="AG15" s="315" t="s">
        <v>314</v>
      </c>
      <c r="AH15" s="316"/>
      <c r="AI15" s="313"/>
      <c r="AK15" s="279"/>
      <c r="AL15" s="12"/>
      <c r="AM15" s="11"/>
      <c r="AN15" s="11"/>
      <c r="AO15" s="11"/>
      <c r="AP15" s="11"/>
      <c r="AS15" s="11"/>
      <c r="AT15" s="15" t="s">
        <v>280</v>
      </c>
      <c r="AU15" s="11"/>
      <c r="AV15" s="11"/>
      <c r="AW15" s="11"/>
      <c r="AY15" s="279"/>
      <c r="AZ15" s="87"/>
      <c r="BA15" s="90"/>
      <c r="BB15" s="72"/>
      <c r="BC15" s="101"/>
      <c r="BD15" s="101"/>
      <c r="BE15" s="96"/>
      <c r="BF15" s="101"/>
      <c r="BG15" s="102"/>
      <c r="BJ15" s="179" t="s">
        <v>617</v>
      </c>
      <c r="BK15" s="182">
        <v>0</v>
      </c>
      <c r="BL15" s="183">
        <v>0</v>
      </c>
      <c r="BM15" s="183">
        <v>0</v>
      </c>
      <c r="BN15" s="184">
        <v>0</v>
      </c>
      <c r="BO15" s="185">
        <v>0.1391</v>
      </c>
      <c r="BP15" s="183">
        <v>0</v>
      </c>
      <c r="BQ15" s="183">
        <v>0</v>
      </c>
      <c r="BR15" s="183">
        <v>0</v>
      </c>
      <c r="BS15" s="184">
        <v>0</v>
      </c>
      <c r="BT15" s="183">
        <v>0</v>
      </c>
      <c r="BU15" s="184">
        <v>0</v>
      </c>
      <c r="BW15" s="279"/>
      <c r="BX15" s="202" t="s">
        <v>555</v>
      </c>
      <c r="BY15" s="222">
        <v>0</v>
      </c>
      <c r="BZ15" s="219"/>
      <c r="CB15" s="279"/>
    </row>
    <row r="16" spans="1:80" ht="15" customHeight="1">
      <c r="A16" s="279"/>
      <c r="C16" s="279"/>
      <c r="I16" s="58" t="s">
        <v>491</v>
      </c>
      <c r="J16" s="57">
        <v>0</v>
      </c>
      <c r="K16" s="57"/>
      <c r="N16" s="11" t="s">
        <v>445</v>
      </c>
      <c r="O16" s="11"/>
      <c r="P16" s="11">
        <v>0</v>
      </c>
      <c r="Q16" s="11"/>
      <c r="S16" s="279"/>
      <c r="T16" s="11"/>
      <c r="U16" s="11" t="s">
        <v>7</v>
      </c>
      <c r="V16" s="12" t="str">
        <f>AB14</f>
        <v>A</v>
      </c>
      <c r="W16" s="11">
        <f>AC29</f>
        <v>0</v>
      </c>
      <c r="X16" s="11">
        <f>AD29</f>
        <v>0</v>
      </c>
      <c r="AA16" s="11" t="s">
        <v>12</v>
      </c>
      <c r="AB16" s="12"/>
      <c r="AC16" s="11"/>
      <c r="AD16" s="11"/>
      <c r="AG16" s="504" t="s">
        <v>350</v>
      </c>
      <c r="AH16" s="317"/>
      <c r="AI16" s="313"/>
      <c r="AK16" s="279"/>
      <c r="AL16" s="12" t="s">
        <v>39</v>
      </c>
      <c r="AM16" s="11" t="s">
        <v>63</v>
      </c>
      <c r="AN16" s="11"/>
      <c r="AO16" s="11"/>
      <c r="AP16" s="11"/>
      <c r="AS16" s="11"/>
      <c r="AT16" s="11" t="s">
        <v>276</v>
      </c>
      <c r="AU16" s="11"/>
      <c r="AV16" s="11"/>
      <c r="AW16" s="11"/>
      <c r="AY16" s="279"/>
      <c r="AZ16" s="93" t="s">
        <v>525</v>
      </c>
      <c r="BA16" s="94">
        <v>1</v>
      </c>
      <c r="BB16" s="95">
        <f>BB48</f>
        <v>0</v>
      </c>
      <c r="BC16" s="96"/>
      <c r="BD16" s="96">
        <f>BE48</f>
        <v>0</v>
      </c>
      <c r="BE16" s="98"/>
      <c r="BF16" s="99">
        <v>0</v>
      </c>
      <c r="BG16" s="100">
        <v>0</v>
      </c>
      <c r="BJ16" s="179"/>
      <c r="BK16" s="182"/>
      <c r="BL16" s="183"/>
      <c r="BM16" s="183"/>
      <c r="BN16" s="184"/>
      <c r="BO16" s="185"/>
      <c r="BP16" s="183"/>
      <c r="BQ16" s="183"/>
      <c r="BR16" s="183"/>
      <c r="BS16" s="184"/>
      <c r="BT16" s="183"/>
      <c r="BU16" s="184"/>
      <c r="BW16" s="279"/>
      <c r="BX16" s="202" t="s">
        <v>494</v>
      </c>
      <c r="BY16" s="223"/>
      <c r="BZ16" s="223"/>
      <c r="CB16" s="279"/>
    </row>
    <row r="17" spans="1:80">
      <c r="A17" s="279"/>
      <c r="C17" s="279"/>
      <c r="I17" s="58" t="s">
        <v>492</v>
      </c>
      <c r="J17" s="57">
        <v>0</v>
      </c>
      <c r="K17" s="57"/>
      <c r="N17" s="11" t="s">
        <v>446</v>
      </c>
      <c r="O17" s="11"/>
      <c r="P17" s="11">
        <v>0</v>
      </c>
      <c r="Q17" s="11"/>
      <c r="S17" s="279"/>
      <c r="T17" s="11"/>
      <c r="U17" s="11" t="s">
        <v>8</v>
      </c>
      <c r="V17" s="12" t="str">
        <f>AB37</f>
        <v>B</v>
      </c>
      <c r="W17" s="11">
        <f>AC48</f>
        <v>0</v>
      </c>
      <c r="X17" s="11">
        <f>AD48</f>
        <v>0</v>
      </c>
      <c r="AA17" s="11" t="s">
        <v>104</v>
      </c>
      <c r="AB17" s="12"/>
      <c r="AC17" s="11"/>
      <c r="AD17" s="11"/>
      <c r="AG17" s="504"/>
      <c r="AH17" s="317"/>
      <c r="AI17" s="313"/>
      <c r="AK17" s="279"/>
      <c r="AL17" s="12"/>
      <c r="AM17" s="11"/>
      <c r="AN17" s="11"/>
      <c r="AO17" s="11"/>
      <c r="AP17" s="11"/>
      <c r="AS17" s="11"/>
      <c r="AT17" s="11" t="s">
        <v>277</v>
      </c>
      <c r="AU17" s="11"/>
      <c r="AV17" s="11"/>
      <c r="AW17" s="11"/>
      <c r="AY17" s="279"/>
      <c r="AZ17" s="87"/>
      <c r="BA17" s="90"/>
      <c r="BB17" s="72"/>
      <c r="BC17" s="101"/>
      <c r="BD17" s="101"/>
      <c r="BE17" s="98"/>
      <c r="BF17" s="101"/>
      <c r="BG17" s="102"/>
      <c r="BJ17" s="179" t="s">
        <v>618</v>
      </c>
      <c r="BK17" s="182">
        <v>0</v>
      </c>
      <c r="BL17" s="183">
        <v>0</v>
      </c>
      <c r="BM17" s="183">
        <v>0</v>
      </c>
      <c r="BN17" s="184">
        <v>0</v>
      </c>
      <c r="BO17" s="185">
        <v>0.18099999999999999</v>
      </c>
      <c r="BP17" s="183">
        <v>0</v>
      </c>
      <c r="BQ17" s="183">
        <v>0</v>
      </c>
      <c r="BR17" s="183">
        <v>0</v>
      </c>
      <c r="BS17" s="184">
        <v>0</v>
      </c>
      <c r="BT17" s="183">
        <v>0</v>
      </c>
      <c r="BU17" s="184">
        <v>0</v>
      </c>
      <c r="BW17" s="279"/>
      <c r="BX17" s="202" t="s">
        <v>556</v>
      </c>
      <c r="BY17" s="218">
        <v>0</v>
      </c>
      <c r="BZ17" s="218"/>
      <c r="CB17" s="279"/>
    </row>
    <row r="18" spans="1:80">
      <c r="A18" s="279"/>
      <c r="C18" s="279"/>
      <c r="I18" s="58" t="s">
        <v>493</v>
      </c>
      <c r="J18" s="57">
        <v>0</v>
      </c>
      <c r="K18" s="57"/>
      <c r="N18" s="11" t="s">
        <v>447</v>
      </c>
      <c r="O18" s="11"/>
      <c r="P18" s="11">
        <v>0</v>
      </c>
      <c r="Q18" s="11"/>
      <c r="S18" s="279"/>
      <c r="T18" s="11"/>
      <c r="U18" s="11" t="s">
        <v>9</v>
      </c>
      <c r="V18" s="12" t="str">
        <f>AB50</f>
        <v>C</v>
      </c>
      <c r="W18" s="11">
        <f>AC52</f>
        <v>0</v>
      </c>
      <c r="X18" s="11">
        <f>AD52</f>
        <v>0</v>
      </c>
      <c r="AA18" s="11" t="s">
        <v>105</v>
      </c>
      <c r="AB18" s="12"/>
      <c r="AC18" s="11"/>
      <c r="AD18" s="11"/>
      <c r="AG18" s="504"/>
      <c r="AH18" s="317"/>
      <c r="AI18" s="313"/>
      <c r="AK18" s="279"/>
      <c r="AL18" s="12" t="s">
        <v>64</v>
      </c>
      <c r="AM18" s="10" t="s">
        <v>65</v>
      </c>
      <c r="AN18" s="11"/>
      <c r="AO18" s="2"/>
      <c r="AP18" s="2"/>
      <c r="AS18" s="11"/>
      <c r="AT18" s="11" t="s">
        <v>278</v>
      </c>
      <c r="AU18" s="11"/>
      <c r="AV18" s="11"/>
      <c r="AW18" s="11"/>
      <c r="AY18" s="279"/>
      <c r="AZ18" s="103" t="s">
        <v>526</v>
      </c>
      <c r="BA18" s="94">
        <v>0.15</v>
      </c>
      <c r="BB18" s="99">
        <f>BB70</f>
        <v>0</v>
      </c>
      <c r="BC18" s="96">
        <f>BD70</f>
        <v>0</v>
      </c>
      <c r="BD18" s="96">
        <f>BE70</f>
        <v>0</v>
      </c>
      <c r="BE18" s="97">
        <v>0</v>
      </c>
      <c r="BF18" s="99">
        <v>0</v>
      </c>
      <c r="BG18" s="100">
        <v>0</v>
      </c>
      <c r="BJ18" s="179"/>
      <c r="BK18" s="182"/>
      <c r="BL18" s="183"/>
      <c r="BM18" s="183"/>
      <c r="BN18" s="184"/>
      <c r="BO18" s="185"/>
      <c r="BP18" s="183"/>
      <c r="BQ18" s="183"/>
      <c r="BR18" s="183"/>
      <c r="BS18" s="184"/>
      <c r="BT18" s="183"/>
      <c r="BU18" s="184"/>
      <c r="BW18" s="279"/>
      <c r="BX18" s="202" t="s">
        <v>557</v>
      </c>
      <c r="BY18" s="224">
        <v>0</v>
      </c>
      <c r="BZ18" s="218"/>
      <c r="CB18" s="279"/>
    </row>
    <row r="19" spans="1:80" ht="15.75" customHeight="1" thickBot="1">
      <c r="A19" s="279"/>
      <c r="C19" s="279"/>
      <c r="I19" s="58" t="s">
        <v>494</v>
      </c>
      <c r="J19" s="57">
        <v>0</v>
      </c>
      <c r="K19" s="57"/>
      <c r="N19" s="11" t="s">
        <v>448</v>
      </c>
      <c r="O19" s="11"/>
      <c r="P19" s="11">
        <v>0</v>
      </c>
      <c r="Q19" s="11"/>
      <c r="S19" s="279"/>
      <c r="T19" s="11"/>
      <c r="U19" s="11"/>
      <c r="V19" s="12"/>
      <c r="W19" s="11"/>
      <c r="X19" s="11"/>
      <c r="AA19" s="16" t="s">
        <v>38</v>
      </c>
      <c r="AB19" s="12"/>
      <c r="AC19" s="17"/>
      <c r="AD19" s="17"/>
      <c r="AG19" s="504" t="s">
        <v>364</v>
      </c>
      <c r="AH19" s="317"/>
      <c r="AI19" s="313"/>
      <c r="AK19" s="279"/>
      <c r="AL19" s="12"/>
      <c r="AM19" s="11"/>
      <c r="AN19" s="11"/>
      <c r="AO19" s="11"/>
      <c r="AP19" s="11"/>
      <c r="AS19" s="11"/>
      <c r="AT19" s="11"/>
      <c r="AU19" s="11"/>
      <c r="AV19" s="11"/>
      <c r="AW19" s="11"/>
      <c r="AY19" s="279"/>
      <c r="AZ19" s="103"/>
      <c r="BA19" s="94"/>
      <c r="BB19" s="99"/>
      <c r="BC19" s="99"/>
      <c r="BD19" s="104"/>
      <c r="BE19" s="98"/>
      <c r="BF19" s="99"/>
      <c r="BG19" s="105"/>
      <c r="BJ19" s="179" t="s">
        <v>619</v>
      </c>
      <c r="BK19" s="182">
        <v>0</v>
      </c>
      <c r="BL19" s="183">
        <v>0</v>
      </c>
      <c r="BM19" s="183">
        <v>0</v>
      </c>
      <c r="BN19" s="184">
        <v>0</v>
      </c>
      <c r="BO19" s="185">
        <v>0.18099999999999999</v>
      </c>
      <c r="BP19" s="183">
        <v>0</v>
      </c>
      <c r="BQ19" s="183">
        <v>0</v>
      </c>
      <c r="BR19" s="183">
        <v>0</v>
      </c>
      <c r="BS19" s="184">
        <v>0</v>
      </c>
      <c r="BT19" s="183">
        <v>0</v>
      </c>
      <c r="BU19" s="184">
        <v>0</v>
      </c>
      <c r="BW19" s="279"/>
      <c r="BX19" s="202" t="s">
        <v>558</v>
      </c>
      <c r="BY19" s="219">
        <v>0</v>
      </c>
      <c r="BZ19" s="219"/>
      <c r="CB19" s="279"/>
    </row>
    <row r="20" spans="1:80" ht="15.75" thickTop="1">
      <c r="A20" s="279"/>
      <c r="C20" s="279"/>
      <c r="I20" s="58" t="s">
        <v>495</v>
      </c>
      <c r="J20" s="57">
        <v>0</v>
      </c>
      <c r="K20" s="57"/>
      <c r="N20" s="11" t="s">
        <v>449</v>
      </c>
      <c r="O20" s="11"/>
      <c r="P20" s="11">
        <v>0</v>
      </c>
      <c r="Q20" s="11"/>
      <c r="S20" s="279"/>
      <c r="T20" s="11">
        <v>2</v>
      </c>
      <c r="U20" s="10" t="s">
        <v>10</v>
      </c>
      <c r="V20" s="12" t="str">
        <f>AB54</f>
        <v>D</v>
      </c>
      <c r="W20" s="11">
        <f>AC56</f>
        <v>0</v>
      </c>
      <c r="X20" s="11">
        <f>AD56</f>
        <v>0</v>
      </c>
      <c r="AA20" s="11"/>
      <c r="AB20" s="12"/>
      <c r="AC20" s="11"/>
      <c r="AD20" s="11"/>
      <c r="AG20" s="504"/>
      <c r="AH20" s="317"/>
      <c r="AI20" s="313"/>
      <c r="AK20" s="279"/>
      <c r="AL20" s="12" t="s">
        <v>75</v>
      </c>
      <c r="AM20" s="11" t="s">
        <v>66</v>
      </c>
      <c r="AN20" s="11"/>
      <c r="AO20" s="11"/>
      <c r="AP20" s="11"/>
      <c r="AS20" s="11"/>
      <c r="AT20" s="11" t="s">
        <v>279</v>
      </c>
      <c r="AU20" s="11"/>
      <c r="AV20" s="11"/>
      <c r="AW20" s="11"/>
      <c r="AY20" s="279"/>
      <c r="AZ20" s="103" t="s">
        <v>527</v>
      </c>
      <c r="BA20" s="94">
        <v>0.6</v>
      </c>
      <c r="BB20" s="99">
        <f>BB77</f>
        <v>0</v>
      </c>
      <c r="BC20" s="99">
        <f>BD77</f>
        <v>0</v>
      </c>
      <c r="BD20" s="99">
        <f>BE77</f>
        <v>0</v>
      </c>
      <c r="BE20" s="98"/>
      <c r="BF20" s="99">
        <v>0</v>
      </c>
      <c r="BG20" s="100">
        <v>0</v>
      </c>
      <c r="BJ20" s="179"/>
      <c r="BK20" s="182"/>
      <c r="BL20" s="183"/>
      <c r="BM20" s="183"/>
      <c r="BN20" s="184"/>
      <c r="BO20" s="186"/>
      <c r="BP20" s="183"/>
      <c r="BQ20" s="183"/>
      <c r="BR20" s="183"/>
      <c r="BS20" s="184"/>
      <c r="BT20" s="183"/>
      <c r="BU20" s="184"/>
      <c r="BW20" s="279"/>
      <c r="BX20" s="202" t="s">
        <v>559</v>
      </c>
      <c r="BY20" s="225">
        <v>0</v>
      </c>
      <c r="BZ20" s="220"/>
      <c r="CB20" s="279"/>
    </row>
    <row r="21" spans="1:80">
      <c r="A21" s="279"/>
      <c r="C21" s="279"/>
      <c r="I21" s="58" t="s">
        <v>496</v>
      </c>
      <c r="J21" s="59">
        <v>0</v>
      </c>
      <c r="K21" s="60">
        <f>SUM(J15:J21)</f>
        <v>0</v>
      </c>
      <c r="N21" s="11" t="s">
        <v>450</v>
      </c>
      <c r="O21" s="11"/>
      <c r="P21" s="11">
        <v>0</v>
      </c>
      <c r="Q21" s="11"/>
      <c r="S21" s="279"/>
      <c r="T21" s="11"/>
      <c r="U21" s="11"/>
      <c r="V21" s="12"/>
      <c r="W21" s="11"/>
      <c r="X21" s="11"/>
      <c r="AA21" s="11" t="s">
        <v>13</v>
      </c>
      <c r="AB21" s="12"/>
      <c r="AC21" s="11"/>
      <c r="AD21" s="18"/>
      <c r="AG21" s="317" t="s">
        <v>352</v>
      </c>
      <c r="AH21" s="317"/>
      <c r="AI21" s="313"/>
      <c r="AK21" s="279"/>
      <c r="AL21" s="12"/>
      <c r="AM21" s="11" t="s">
        <v>67</v>
      </c>
      <c r="AN21" s="11"/>
      <c r="AO21" s="11"/>
      <c r="AP21" s="11"/>
      <c r="AS21" s="11"/>
      <c r="AT21" s="11"/>
      <c r="AU21" s="11"/>
      <c r="AV21" s="11"/>
      <c r="AW21" s="11"/>
      <c r="AY21" s="279"/>
      <c r="AZ21" s="103"/>
      <c r="BA21" s="94"/>
      <c r="BB21" s="99"/>
      <c r="BC21" s="99"/>
      <c r="BD21" s="99"/>
      <c r="BE21" s="98"/>
      <c r="BF21" s="99"/>
      <c r="BG21" s="100"/>
      <c r="BJ21" s="179" t="s">
        <v>530</v>
      </c>
      <c r="BK21" s="182">
        <v>0</v>
      </c>
      <c r="BL21" s="183">
        <v>0</v>
      </c>
      <c r="BM21" s="183">
        <v>0</v>
      </c>
      <c r="BN21" s="184">
        <v>0</v>
      </c>
      <c r="BO21" s="185">
        <v>0.25890000000000002</v>
      </c>
      <c r="BP21" s="183">
        <v>0</v>
      </c>
      <c r="BQ21" s="183">
        <v>0</v>
      </c>
      <c r="BR21" s="183">
        <v>0</v>
      </c>
      <c r="BS21" s="184">
        <v>0</v>
      </c>
      <c r="BT21" s="183">
        <v>0</v>
      </c>
      <c r="BU21" s="184">
        <v>0</v>
      </c>
      <c r="BW21" s="279"/>
      <c r="BX21" s="202" t="s">
        <v>560</v>
      </c>
      <c r="BY21" s="225">
        <v>0</v>
      </c>
      <c r="BZ21" s="220"/>
      <c r="CB21" s="279"/>
    </row>
    <row r="22" spans="1:80" ht="15" customHeight="1">
      <c r="A22" s="279"/>
      <c r="C22" s="279"/>
      <c r="I22" s="58"/>
      <c r="J22" s="56"/>
      <c r="K22" s="61">
        <f>SUM(K13:K21)</f>
        <v>0</v>
      </c>
      <c r="N22" s="11" t="s">
        <v>451</v>
      </c>
      <c r="O22" s="11"/>
      <c r="P22" s="11">
        <v>0</v>
      </c>
      <c r="Q22" s="11"/>
      <c r="S22" s="279"/>
      <c r="T22" s="11">
        <v>3</v>
      </c>
      <c r="U22" s="10" t="s">
        <v>28</v>
      </c>
      <c r="V22" s="12"/>
      <c r="W22" s="11"/>
      <c r="X22" s="11"/>
      <c r="AA22" s="11" t="s">
        <v>104</v>
      </c>
      <c r="AB22" s="12"/>
      <c r="AC22" s="11"/>
      <c r="AD22" s="11"/>
      <c r="AG22" s="504" t="s">
        <v>319</v>
      </c>
      <c r="AH22" s="317"/>
      <c r="AI22" s="313"/>
      <c r="AK22" s="279"/>
      <c r="AL22" s="12"/>
      <c r="AM22" s="11" t="s">
        <v>68</v>
      </c>
      <c r="AN22" s="11"/>
      <c r="AO22" s="11"/>
      <c r="AP22" s="11"/>
      <c r="AS22" s="11"/>
      <c r="AT22" s="11" t="s">
        <v>281</v>
      </c>
      <c r="AU22" s="11"/>
      <c r="AV22" s="11"/>
      <c r="AW22" s="11"/>
      <c r="AY22" s="279"/>
      <c r="AZ22" s="103" t="s">
        <v>528</v>
      </c>
      <c r="BA22" s="94">
        <v>0.1</v>
      </c>
      <c r="BB22" s="99">
        <f>BB86</f>
        <v>0</v>
      </c>
      <c r="BC22" s="106">
        <f>BD86</f>
        <v>0</v>
      </c>
      <c r="BD22" s="96">
        <f>BE86</f>
        <v>0</v>
      </c>
      <c r="BE22" s="97">
        <v>0</v>
      </c>
      <c r="BF22" s="99">
        <v>0</v>
      </c>
      <c r="BG22" s="100">
        <v>0</v>
      </c>
      <c r="BJ22" s="179"/>
      <c r="BK22" s="184"/>
      <c r="BL22" s="183"/>
      <c r="BM22" s="183"/>
      <c r="BN22" s="184"/>
      <c r="BO22" s="186"/>
      <c r="BP22" s="183"/>
      <c r="BQ22" s="183"/>
      <c r="BR22" s="183"/>
      <c r="BS22" s="184"/>
      <c r="BT22" s="183"/>
      <c r="BU22" s="184"/>
      <c r="BW22" s="279"/>
      <c r="BX22" s="198" t="s">
        <v>561</v>
      </c>
      <c r="BY22" s="226">
        <v>0</v>
      </c>
      <c r="BZ22" s="226"/>
      <c r="CB22" s="279"/>
    </row>
    <row r="23" spans="1:80">
      <c r="A23" s="279"/>
      <c r="C23" s="279"/>
      <c r="I23" s="58" t="s">
        <v>497</v>
      </c>
      <c r="J23" s="56"/>
      <c r="K23" s="62">
        <f>J15</f>
        <v>0</v>
      </c>
      <c r="N23" s="11" t="s">
        <v>452</v>
      </c>
      <c r="O23" s="11"/>
      <c r="P23" s="11">
        <v>0</v>
      </c>
      <c r="Q23" s="11"/>
      <c r="S23" s="279"/>
      <c r="T23" s="11"/>
      <c r="U23" s="11" t="s">
        <v>29</v>
      </c>
      <c r="V23" s="12" t="str">
        <f>AB58</f>
        <v>E</v>
      </c>
      <c r="W23" s="11">
        <f>AC68</f>
        <v>0</v>
      </c>
      <c r="X23" s="11">
        <f>AD68</f>
        <v>0</v>
      </c>
      <c r="AA23" s="11" t="s">
        <v>105</v>
      </c>
      <c r="AB23" s="12"/>
      <c r="AC23" s="11"/>
      <c r="AD23" s="11"/>
      <c r="AG23" s="504"/>
      <c r="AH23" s="317"/>
      <c r="AI23" s="313"/>
      <c r="AK23" s="279"/>
      <c r="AL23" s="12"/>
      <c r="AM23" s="513" t="s">
        <v>69</v>
      </c>
      <c r="AN23" s="11"/>
      <c r="AO23" s="11"/>
      <c r="AP23" s="11"/>
      <c r="AS23" s="11"/>
      <c r="AT23" s="11" t="s">
        <v>282</v>
      </c>
      <c r="AU23" s="11"/>
      <c r="AV23" s="11"/>
      <c r="AW23" s="11"/>
      <c r="AY23" s="279"/>
      <c r="AZ23" s="103"/>
      <c r="BA23" s="94"/>
      <c r="BB23" s="99"/>
      <c r="BC23" s="99"/>
      <c r="BD23" s="99"/>
      <c r="BE23" s="98"/>
      <c r="BF23" s="99"/>
      <c r="BG23" s="105"/>
      <c r="BJ23" s="175" t="s">
        <v>620</v>
      </c>
      <c r="BK23" s="187">
        <f>SUM(BK11:BK22)</f>
        <v>0</v>
      </c>
      <c r="BL23" s="187">
        <f>+SUM(BL11:BL22)</f>
        <v>0</v>
      </c>
      <c r="BM23" s="187">
        <f>+SUM(BM11:BM22)</f>
        <v>0</v>
      </c>
      <c r="BN23" s="188">
        <f>+SUM(BN11:BN22)</f>
        <v>0</v>
      </c>
      <c r="BO23" s="189"/>
      <c r="BP23" s="187">
        <f>SUM(BP11:BP22)</f>
        <v>0</v>
      </c>
      <c r="BQ23" s="187">
        <f>+SUM(BQ11:BQ22)</f>
        <v>0</v>
      </c>
      <c r="BR23" s="187">
        <f>+SUM(BR11:BR22)</f>
        <v>0</v>
      </c>
      <c r="BS23" s="188">
        <f>+SUM(BS11:BS22)</f>
        <v>0</v>
      </c>
      <c r="BT23" s="187">
        <f>+SUM(BT11:BT22)</f>
        <v>0</v>
      </c>
      <c r="BU23" s="188">
        <f>SUM(BU10:BU22)</f>
        <v>0</v>
      </c>
      <c r="BW23" s="279"/>
      <c r="BX23" s="203"/>
      <c r="BY23" s="227"/>
      <c r="BZ23" s="227"/>
      <c r="CB23" s="279"/>
    </row>
    <row r="24" spans="1:80" ht="15.75" customHeight="1" thickBot="1">
      <c r="A24" s="279"/>
      <c r="C24" s="279"/>
      <c r="I24" s="63" t="s">
        <v>498</v>
      </c>
      <c r="J24" s="56"/>
      <c r="K24" s="62"/>
      <c r="N24" s="11" t="s">
        <v>453</v>
      </c>
      <c r="O24" s="11"/>
      <c r="P24" s="11">
        <v>0</v>
      </c>
      <c r="Q24" s="11"/>
      <c r="S24" s="279"/>
      <c r="T24" s="11"/>
      <c r="U24" s="11" t="s">
        <v>30</v>
      </c>
      <c r="V24" s="12" t="str">
        <f>AB70</f>
        <v>F</v>
      </c>
      <c r="W24" s="11">
        <f>AC72</f>
        <v>0</v>
      </c>
      <c r="X24" s="11">
        <f>AD72</f>
        <v>0</v>
      </c>
      <c r="AA24" s="16" t="s">
        <v>38</v>
      </c>
      <c r="AB24" s="12"/>
      <c r="AC24" s="17"/>
      <c r="AD24" s="17"/>
      <c r="AG24" s="504" t="s">
        <v>353</v>
      </c>
      <c r="AH24" s="317"/>
      <c r="AI24" s="313"/>
      <c r="AK24" s="279"/>
      <c r="AL24" s="12"/>
      <c r="AM24" s="513"/>
      <c r="AN24" s="11"/>
      <c r="AO24" s="11"/>
      <c r="AP24" s="11"/>
      <c r="AS24" s="11"/>
      <c r="AT24" s="11" t="s">
        <v>283</v>
      </c>
      <c r="AU24" s="11"/>
      <c r="AV24" s="11"/>
      <c r="AW24" s="11"/>
      <c r="AY24" s="279"/>
      <c r="AZ24" s="103" t="s">
        <v>529</v>
      </c>
      <c r="BA24" s="94">
        <v>0.15</v>
      </c>
      <c r="BB24" s="99">
        <f>BB91</f>
        <v>0</v>
      </c>
      <c r="BC24" s="107">
        <f>BD91</f>
        <v>0</v>
      </c>
      <c r="BD24" s="107">
        <f>BE91</f>
        <v>0</v>
      </c>
      <c r="BE24" s="98"/>
      <c r="BF24" s="99">
        <v>0</v>
      </c>
      <c r="BG24" s="100">
        <v>0</v>
      </c>
      <c r="BJ24" s="190" t="s">
        <v>621</v>
      </c>
      <c r="BK24" s="191"/>
      <c r="BL24" s="191"/>
      <c r="BM24" s="191"/>
      <c r="BN24" s="192"/>
      <c r="BO24" s="193"/>
      <c r="BP24" s="191"/>
      <c r="BQ24" s="191"/>
      <c r="BR24" s="191"/>
      <c r="BS24" s="192"/>
      <c r="BT24" s="191"/>
      <c r="BU24" s="192"/>
      <c r="BW24" s="279"/>
      <c r="BX24" s="202" t="s">
        <v>562</v>
      </c>
      <c r="BY24" s="225">
        <v>0</v>
      </c>
      <c r="BZ24" s="220"/>
      <c r="CB24" s="279"/>
    </row>
    <row r="25" spans="1:80" ht="15.75" thickTop="1">
      <c r="A25" s="279"/>
      <c r="C25" s="279"/>
      <c r="I25" s="58" t="s">
        <v>499</v>
      </c>
      <c r="J25" s="56"/>
      <c r="K25" s="62"/>
      <c r="N25" s="11" t="s">
        <v>454</v>
      </c>
      <c r="O25" s="11"/>
      <c r="P25" s="11">
        <v>0</v>
      </c>
      <c r="Q25" s="11"/>
      <c r="S25" s="279"/>
      <c r="T25" s="11"/>
      <c r="U25" s="11" t="s">
        <v>31</v>
      </c>
      <c r="V25" s="12" t="str">
        <f>AB74</f>
        <v>G</v>
      </c>
      <c r="W25" s="11">
        <f>AC77</f>
        <v>0</v>
      </c>
      <c r="X25" s="11">
        <f>AD77</f>
        <v>0</v>
      </c>
      <c r="AA25" s="11"/>
      <c r="AB25" s="12"/>
      <c r="AC25" s="11"/>
      <c r="AD25" s="11"/>
      <c r="AG25" s="504"/>
      <c r="AH25" s="317"/>
      <c r="AI25" s="313"/>
      <c r="AK25" s="279"/>
      <c r="AL25" s="12"/>
      <c r="AM25" s="11" t="s">
        <v>70</v>
      </c>
      <c r="AN25" s="11"/>
      <c r="AO25" s="11"/>
      <c r="AP25" s="11"/>
      <c r="AS25" s="11"/>
      <c r="AT25" s="11"/>
      <c r="AU25" s="11"/>
      <c r="AV25" s="11"/>
      <c r="AW25" s="11"/>
      <c r="AY25" s="279"/>
      <c r="AZ25" s="103"/>
      <c r="BA25" s="94"/>
      <c r="BB25" s="99"/>
      <c r="BC25" s="99"/>
      <c r="BD25" s="99"/>
      <c r="BE25" s="98"/>
      <c r="BF25" s="99"/>
      <c r="BG25" s="105"/>
      <c r="BJ25" s="194"/>
      <c r="BK25" s="195"/>
      <c r="BL25" s="195"/>
      <c r="BM25" s="195"/>
      <c r="BN25" s="196"/>
      <c r="BO25" s="197"/>
      <c r="BP25" s="195"/>
      <c r="BQ25" s="195"/>
      <c r="BR25" s="195"/>
      <c r="BS25" s="196"/>
      <c r="BT25" s="195"/>
      <c r="BU25" s="196"/>
      <c r="BW25" s="279"/>
      <c r="BX25" s="202" t="s">
        <v>563</v>
      </c>
      <c r="BY25" s="220">
        <v>0</v>
      </c>
      <c r="BZ25" s="220"/>
      <c r="CB25" s="279"/>
    </row>
    <row r="26" spans="1:80">
      <c r="A26" s="279"/>
      <c r="C26" s="279"/>
      <c r="I26" s="58" t="s">
        <v>500</v>
      </c>
      <c r="J26" s="56"/>
      <c r="K26" s="60">
        <v>0</v>
      </c>
      <c r="N26" s="11" t="s">
        <v>455</v>
      </c>
      <c r="O26" s="11"/>
      <c r="P26" s="11">
        <v>0</v>
      </c>
      <c r="Q26" s="11"/>
      <c r="S26" s="279"/>
      <c r="T26" s="11"/>
      <c r="U26" s="11" t="s">
        <v>32</v>
      </c>
      <c r="V26" s="12" t="str">
        <f>AB79</f>
        <v>H</v>
      </c>
      <c r="W26" s="11">
        <f>AC82</f>
        <v>0</v>
      </c>
      <c r="X26" s="11">
        <f>AD82</f>
        <v>0</v>
      </c>
      <c r="AA26" s="11" t="s">
        <v>14</v>
      </c>
      <c r="AB26" s="12"/>
      <c r="AC26" s="11"/>
      <c r="AD26" s="11"/>
      <c r="AG26" s="317"/>
      <c r="AH26" s="317"/>
      <c r="AI26" s="313"/>
      <c r="AK26" s="279"/>
      <c r="AL26" s="12"/>
      <c r="AM26" s="11" t="s">
        <v>71</v>
      </c>
      <c r="AN26" s="11"/>
      <c r="AO26" s="11"/>
      <c r="AP26" s="11"/>
      <c r="AS26" s="11"/>
      <c r="AT26" s="13" t="s">
        <v>284</v>
      </c>
      <c r="AU26" s="11"/>
      <c r="AV26" s="11"/>
      <c r="AW26" s="11"/>
      <c r="AY26" s="279"/>
      <c r="AZ26" s="103" t="s">
        <v>530</v>
      </c>
      <c r="BA26" s="94">
        <v>0.15</v>
      </c>
      <c r="BB26" s="99">
        <f>BB106*0</f>
        <v>0</v>
      </c>
      <c r="BC26" s="99">
        <f>BD106</f>
        <v>0</v>
      </c>
      <c r="BD26" s="99">
        <f>BE106</f>
        <v>0</v>
      </c>
      <c r="BE26" s="98"/>
      <c r="BF26" s="99">
        <v>0</v>
      </c>
      <c r="BG26" s="100">
        <v>0</v>
      </c>
      <c r="BW26" s="279"/>
      <c r="BX26" s="202" t="s">
        <v>564</v>
      </c>
      <c r="BY26" s="225">
        <v>0</v>
      </c>
      <c r="BZ26" s="220"/>
      <c r="CB26" s="279"/>
    </row>
    <row r="27" spans="1:80">
      <c r="A27" s="279"/>
      <c r="C27" s="279"/>
      <c r="I27" s="64" t="s">
        <v>433</v>
      </c>
      <c r="J27" s="65"/>
      <c r="K27" s="66">
        <f>+K22-SUM(K23:K26)</f>
        <v>0</v>
      </c>
      <c r="N27" s="11" t="s">
        <v>456</v>
      </c>
      <c r="O27" s="11"/>
      <c r="P27" s="11">
        <v>0</v>
      </c>
      <c r="Q27" s="11"/>
      <c r="S27" s="279"/>
      <c r="T27" s="11"/>
      <c r="U27" s="11"/>
      <c r="V27" s="12"/>
      <c r="W27" s="11"/>
      <c r="X27" s="11"/>
      <c r="AA27" s="11" t="s">
        <v>104</v>
      </c>
      <c r="AB27" s="12"/>
      <c r="AC27" s="11"/>
      <c r="AD27" s="11"/>
      <c r="AG27" s="318" t="s">
        <v>354</v>
      </c>
      <c r="AH27" s="318"/>
      <c r="AI27" s="313"/>
      <c r="AK27" s="279"/>
      <c r="AL27" s="12"/>
      <c r="AM27" s="11" t="s">
        <v>72</v>
      </c>
      <c r="AN27" s="11"/>
      <c r="AO27" s="11"/>
      <c r="AP27" s="11"/>
      <c r="AS27" s="11"/>
      <c r="AT27" s="11" t="s">
        <v>285</v>
      </c>
      <c r="AU27" s="11"/>
      <c r="AV27" s="11"/>
      <c r="AW27" s="11"/>
      <c r="AY27" s="279"/>
      <c r="AZ27" s="103"/>
      <c r="BA27" s="94"/>
      <c r="BB27" s="99"/>
      <c r="BC27" s="99"/>
      <c r="BD27" s="99"/>
      <c r="BE27" s="96"/>
      <c r="BF27" s="108"/>
      <c r="BG27" s="109"/>
      <c r="BW27" s="279"/>
      <c r="BX27" s="202" t="s">
        <v>565</v>
      </c>
      <c r="BY27" s="220">
        <v>0</v>
      </c>
      <c r="BZ27" s="220"/>
      <c r="CB27" s="279"/>
    </row>
    <row r="28" spans="1:80">
      <c r="A28" s="279"/>
      <c r="C28" s="279"/>
      <c r="I28" s="67"/>
      <c r="J28" s="65"/>
      <c r="K28" s="68"/>
      <c r="N28" s="11" t="s">
        <v>457</v>
      </c>
      <c r="O28" s="11"/>
      <c r="P28" s="11">
        <v>0</v>
      </c>
      <c r="Q28" s="11"/>
      <c r="S28" s="279"/>
      <c r="T28" s="11">
        <v>4</v>
      </c>
      <c r="U28" s="10" t="s">
        <v>33</v>
      </c>
      <c r="V28" s="12"/>
      <c r="W28" s="11"/>
      <c r="X28" s="11"/>
      <c r="AA28" s="11" t="s">
        <v>105</v>
      </c>
      <c r="AB28" s="12"/>
      <c r="AC28" s="11"/>
      <c r="AD28" s="11"/>
      <c r="AG28" s="319" t="s">
        <v>327</v>
      </c>
      <c r="AH28" s="319"/>
      <c r="AI28" s="313"/>
      <c r="AK28" s="279"/>
      <c r="AL28" s="12"/>
      <c r="AM28" s="11" t="s">
        <v>73</v>
      </c>
      <c r="AN28" s="11"/>
      <c r="AO28" s="11"/>
      <c r="AP28" s="11"/>
      <c r="AS28" s="11"/>
      <c r="AT28" s="11" t="s">
        <v>286</v>
      </c>
      <c r="AU28" s="11"/>
      <c r="AV28" s="11"/>
      <c r="AW28" s="11"/>
      <c r="AY28" s="279"/>
      <c r="AZ28" s="110"/>
      <c r="BA28" s="111"/>
      <c r="BB28" s="112">
        <f t="shared" ref="BB28:BG28" si="0">SUM(BB13:BB27)</f>
        <v>0</v>
      </c>
      <c r="BC28" s="112">
        <f t="shared" si="0"/>
        <v>0</v>
      </c>
      <c r="BD28" s="112">
        <f t="shared" si="0"/>
        <v>0</v>
      </c>
      <c r="BE28" s="112">
        <f t="shared" si="0"/>
        <v>0</v>
      </c>
      <c r="BF28" s="112">
        <f t="shared" si="0"/>
        <v>0</v>
      </c>
      <c r="BG28" s="112">
        <f t="shared" si="0"/>
        <v>0</v>
      </c>
      <c r="BW28" s="279"/>
      <c r="BX28" s="204" t="s">
        <v>566</v>
      </c>
      <c r="BY28" s="214">
        <v>0</v>
      </c>
      <c r="BZ28" s="211"/>
      <c r="CB28" s="279"/>
    </row>
    <row r="29" spans="1:80" ht="15.75" thickBot="1">
      <c r="A29" s="279"/>
      <c r="C29" s="279"/>
      <c r="I29" s="67" t="s">
        <v>658</v>
      </c>
      <c r="J29" s="65"/>
      <c r="K29" s="68">
        <f>+K27*18%</f>
        <v>0</v>
      </c>
      <c r="N29" s="11" t="s">
        <v>458</v>
      </c>
      <c r="O29" s="11"/>
      <c r="P29" s="11">
        <v>0</v>
      </c>
      <c r="Q29" s="11"/>
      <c r="S29" s="279"/>
      <c r="T29" s="11"/>
      <c r="U29" s="11" t="s">
        <v>34</v>
      </c>
      <c r="V29" s="12" t="str">
        <f>AB84</f>
        <v>I</v>
      </c>
      <c r="W29" s="11">
        <f>AC91</f>
        <v>0</v>
      </c>
      <c r="X29" s="11">
        <f>AD91</f>
        <v>0</v>
      </c>
      <c r="AA29" s="16" t="s">
        <v>38</v>
      </c>
      <c r="AB29" s="12"/>
      <c r="AC29" s="17"/>
      <c r="AD29" s="17"/>
      <c r="AG29" s="319" t="s">
        <v>317</v>
      </c>
      <c r="AH29" s="319"/>
      <c r="AI29" s="313"/>
      <c r="AK29" s="279"/>
      <c r="AL29" s="12"/>
      <c r="AM29" s="11"/>
      <c r="AN29" s="11"/>
      <c r="AO29" s="11"/>
      <c r="AP29" s="11"/>
      <c r="AS29" s="11"/>
      <c r="AT29" s="11" t="s">
        <v>287</v>
      </c>
      <c r="AU29" s="11"/>
      <c r="AV29" s="11"/>
      <c r="AW29" s="11"/>
      <c r="AY29" s="279"/>
      <c r="BJ29" s="473" t="s">
        <v>636</v>
      </c>
      <c r="BK29" s="473"/>
      <c r="BL29" s="473"/>
      <c r="BM29" s="165"/>
      <c r="BN29" s="165"/>
      <c r="BO29" s="165"/>
      <c r="BP29" s="166"/>
      <c r="BQ29" s="239"/>
      <c r="BW29" s="279"/>
      <c r="BX29" s="202" t="s">
        <v>567</v>
      </c>
      <c r="BY29" s="220">
        <v>0</v>
      </c>
      <c r="BZ29" s="220"/>
      <c r="CB29" s="279"/>
    </row>
    <row r="30" spans="1:80" ht="15.75" thickTop="1">
      <c r="A30" s="279"/>
      <c r="C30" s="279"/>
      <c r="I30" s="67" t="s">
        <v>501</v>
      </c>
      <c r="J30" s="65"/>
      <c r="K30" s="69">
        <f>K29*7.5%</f>
        <v>0</v>
      </c>
      <c r="N30" s="11" t="s">
        <v>459</v>
      </c>
      <c r="O30" s="11"/>
      <c r="P30" s="11">
        <v>0</v>
      </c>
      <c r="Q30" s="11"/>
      <c r="S30" s="279"/>
      <c r="T30" s="11"/>
      <c r="U30" s="11" t="s">
        <v>35</v>
      </c>
      <c r="V30" s="12" t="str">
        <f>AB93</f>
        <v>J</v>
      </c>
      <c r="W30" s="11">
        <f>AC102</f>
        <v>0</v>
      </c>
      <c r="X30" s="11">
        <f>AD102</f>
        <v>0</v>
      </c>
      <c r="AA30" s="11"/>
      <c r="AB30" s="12"/>
      <c r="AC30" s="11"/>
      <c r="AD30" s="11"/>
      <c r="AG30" s="320" t="s">
        <v>668</v>
      </c>
      <c r="AH30" s="319"/>
      <c r="AI30" s="313">
        <v>373655.5</v>
      </c>
      <c r="AK30" s="279"/>
      <c r="AL30" s="12"/>
      <c r="AM30" s="11" t="s">
        <v>74</v>
      </c>
      <c r="AN30" s="11"/>
      <c r="AO30" s="11"/>
      <c r="AP30" s="11"/>
      <c r="AS30" s="11"/>
      <c r="AT30" s="11" t="s">
        <v>288</v>
      </c>
      <c r="AU30" s="11"/>
      <c r="AV30" s="11"/>
      <c r="AW30" s="11"/>
      <c r="AY30" s="279"/>
      <c r="BJ30" s="240" t="s">
        <v>623</v>
      </c>
      <c r="BK30" s="169"/>
      <c r="BL30" s="241"/>
      <c r="BM30" s="169"/>
      <c r="BN30" s="169"/>
      <c r="BO30" s="169"/>
      <c r="BP30" s="170"/>
      <c r="BQ30" s="239"/>
      <c r="BW30" s="279"/>
      <c r="BX30" s="202" t="s">
        <v>568</v>
      </c>
      <c r="BY30" s="223">
        <v>0</v>
      </c>
      <c r="BZ30" s="223"/>
      <c r="CB30" s="279"/>
    </row>
    <row r="31" spans="1:80" ht="15.75" thickBot="1">
      <c r="A31" s="279"/>
      <c r="C31" s="279"/>
      <c r="I31" s="67"/>
      <c r="J31" s="65"/>
      <c r="K31" s="68">
        <f>SUM(K29:K30)</f>
        <v>0</v>
      </c>
      <c r="N31" s="11" t="s">
        <v>460</v>
      </c>
      <c r="O31" s="11"/>
      <c r="P31" s="11">
        <v>0</v>
      </c>
      <c r="Q31" s="11"/>
      <c r="S31" s="279"/>
      <c r="T31" s="11"/>
      <c r="U31" s="11" t="s">
        <v>36</v>
      </c>
      <c r="V31" s="12" t="str">
        <f>AB105</f>
        <v>K</v>
      </c>
      <c r="W31" s="11">
        <f>AC117</f>
        <v>0</v>
      </c>
      <c r="X31" s="11">
        <f>AD117</f>
        <v>0</v>
      </c>
      <c r="AA31" s="11" t="s">
        <v>15</v>
      </c>
      <c r="AB31" s="12"/>
      <c r="AC31" s="11"/>
      <c r="AD31" s="11"/>
      <c r="AG31" s="320" t="s">
        <v>669</v>
      </c>
      <c r="AH31" s="319"/>
      <c r="AI31" s="313">
        <v>407184</v>
      </c>
      <c r="AK31" s="279"/>
      <c r="AL31" s="12"/>
      <c r="AM31" s="11"/>
      <c r="AN31" s="11"/>
      <c r="AO31" s="11"/>
      <c r="AP31" s="11"/>
      <c r="AS31" s="11"/>
      <c r="AT31" s="11"/>
      <c r="AU31" s="11"/>
      <c r="AV31" s="11"/>
      <c r="AW31" s="11"/>
      <c r="AY31" s="279"/>
      <c r="BJ31" s="242" t="s">
        <v>1</v>
      </c>
      <c r="BK31" s="243" t="s">
        <v>624</v>
      </c>
      <c r="BL31" s="244" t="s">
        <v>625</v>
      </c>
      <c r="BM31" s="243" t="s">
        <v>626</v>
      </c>
      <c r="BN31" s="244"/>
      <c r="BO31" s="243" t="s">
        <v>627</v>
      </c>
      <c r="BP31" s="243" t="s">
        <v>490</v>
      </c>
      <c r="BQ31" s="239"/>
      <c r="BW31" s="279"/>
      <c r="BX31" s="204"/>
      <c r="BY31" s="228">
        <v>0</v>
      </c>
      <c r="BZ31" s="228"/>
      <c r="CB31" s="279"/>
    </row>
    <row r="32" spans="1:80" ht="15.75" customHeight="1" thickTop="1" thickBot="1">
      <c r="A32" s="279"/>
      <c r="C32" s="279"/>
      <c r="I32" s="67" t="s">
        <v>502</v>
      </c>
      <c r="J32" s="65"/>
      <c r="K32" s="69">
        <f>+K31*3%</f>
        <v>0</v>
      </c>
      <c r="N32" s="11" t="s">
        <v>461</v>
      </c>
      <c r="O32" s="11"/>
      <c r="P32" s="11">
        <v>0</v>
      </c>
      <c r="Q32" s="11"/>
      <c r="S32" s="279"/>
      <c r="T32" s="11"/>
      <c r="U32" s="11" t="s">
        <v>37</v>
      </c>
      <c r="V32" s="12" t="str">
        <f>AB119</f>
        <v>L</v>
      </c>
      <c r="W32" s="11">
        <f>AC122</f>
        <v>0</v>
      </c>
      <c r="X32" s="11">
        <f>AD122</f>
        <v>0</v>
      </c>
      <c r="AA32" s="11" t="s">
        <v>106</v>
      </c>
      <c r="AB32" s="12"/>
      <c r="AC32" s="11"/>
      <c r="AD32" s="11"/>
      <c r="AG32" s="321" t="s">
        <v>620</v>
      </c>
      <c r="AH32" s="322"/>
      <c r="AI32" s="17">
        <f>SUM(AI30:AI31)</f>
        <v>780839.5</v>
      </c>
      <c r="AK32" s="279"/>
      <c r="AL32" s="12" t="s">
        <v>76</v>
      </c>
      <c r="AM32" s="512" t="s">
        <v>77</v>
      </c>
      <c r="AN32" s="11"/>
      <c r="AO32" s="11"/>
      <c r="AP32" s="11"/>
      <c r="AS32" s="11"/>
      <c r="AT32" s="13" t="s">
        <v>289</v>
      </c>
      <c r="AU32" s="11"/>
      <c r="AV32" s="11"/>
      <c r="AW32" s="11"/>
      <c r="AY32" s="279"/>
      <c r="AZ32" s="119" t="s">
        <v>531</v>
      </c>
      <c r="BA32" s="120"/>
      <c r="BB32" s="120"/>
      <c r="BC32" s="120"/>
      <c r="BD32" s="120"/>
      <c r="BE32" s="121"/>
      <c r="BF32" s="122"/>
      <c r="BG32" s="123"/>
      <c r="BJ32" s="245"/>
      <c r="BK32" s="246" t="s">
        <v>628</v>
      </c>
      <c r="BL32" s="247" t="s">
        <v>629</v>
      </c>
      <c r="BM32" s="246" t="s">
        <v>490</v>
      </c>
      <c r="BN32" s="247"/>
      <c r="BO32" s="246" t="s">
        <v>630</v>
      </c>
      <c r="BP32" s="246" t="s">
        <v>533</v>
      </c>
      <c r="BQ32" s="239"/>
      <c r="BW32" s="279"/>
      <c r="BX32" s="198"/>
      <c r="BY32" s="216"/>
      <c r="BZ32" s="216"/>
      <c r="CB32" s="279"/>
    </row>
    <row r="33" spans="1:80" ht="15.75" thickTop="1">
      <c r="A33" s="279"/>
      <c r="C33" s="279"/>
      <c r="I33" s="48" t="s">
        <v>503</v>
      </c>
      <c r="J33" s="65"/>
      <c r="K33" s="66">
        <f>SUM(K31:K32)</f>
        <v>0</v>
      </c>
      <c r="N33" s="11" t="s">
        <v>462</v>
      </c>
      <c r="O33" s="11"/>
      <c r="P33" s="11">
        <v>0</v>
      </c>
      <c r="Q33" s="11"/>
      <c r="S33" s="279"/>
      <c r="T33" s="11"/>
      <c r="U33" s="11"/>
      <c r="V33" s="12"/>
      <c r="W33" s="11"/>
      <c r="X33" s="11"/>
      <c r="AA33" s="11" t="s">
        <v>107</v>
      </c>
      <c r="AB33" s="12"/>
      <c r="AC33" s="11"/>
      <c r="AD33" s="11"/>
      <c r="AG33" s="319" t="s">
        <v>355</v>
      </c>
      <c r="AH33" s="319"/>
      <c r="AI33" s="313"/>
      <c r="AK33" s="279"/>
      <c r="AL33" s="12"/>
      <c r="AM33" s="512"/>
      <c r="AN33" s="11"/>
      <c r="AO33" s="11"/>
      <c r="AP33" s="11"/>
      <c r="AS33" s="11"/>
      <c r="AT33" s="11" t="s">
        <v>290</v>
      </c>
      <c r="AU33" s="11"/>
      <c r="AV33" s="11"/>
      <c r="AW33" s="11"/>
      <c r="AY33" s="279"/>
      <c r="AZ33" s="124" t="s">
        <v>532</v>
      </c>
      <c r="BA33" s="125" t="s">
        <v>516</v>
      </c>
      <c r="BB33" s="125" t="s">
        <v>533</v>
      </c>
      <c r="BC33" s="125" t="s">
        <v>534</v>
      </c>
      <c r="BD33" s="125" t="s">
        <v>535</v>
      </c>
      <c r="BE33" s="125" t="s">
        <v>536</v>
      </c>
      <c r="BF33" s="125" t="s">
        <v>537</v>
      </c>
      <c r="BG33" s="125" t="s">
        <v>538</v>
      </c>
      <c r="BJ33" s="248" t="s">
        <v>615</v>
      </c>
      <c r="BK33" s="249"/>
      <c r="BL33" s="250"/>
      <c r="BM33" s="249"/>
      <c r="BN33" s="251"/>
      <c r="BO33" s="249"/>
      <c r="BP33" s="252"/>
      <c r="BQ33" s="239"/>
      <c r="BW33" s="279"/>
      <c r="BX33" s="198" t="s">
        <v>569</v>
      </c>
      <c r="BY33" s="216"/>
      <c r="BZ33" s="216"/>
      <c r="CB33" s="279"/>
    </row>
    <row r="34" spans="1:80" ht="15.75" thickBot="1">
      <c r="A34" s="279"/>
      <c r="C34" s="279"/>
      <c r="I34" s="70"/>
      <c r="J34" s="71"/>
      <c r="K34" s="71"/>
      <c r="N34" s="11" t="s">
        <v>463</v>
      </c>
      <c r="O34" s="11"/>
      <c r="P34" s="11">
        <v>0</v>
      </c>
      <c r="Q34" s="11"/>
      <c r="S34" s="279"/>
      <c r="T34" s="11"/>
      <c r="U34" s="11"/>
      <c r="V34" s="12"/>
      <c r="W34" s="11"/>
      <c r="X34" s="11"/>
      <c r="AA34" s="16" t="s">
        <v>38</v>
      </c>
      <c r="AB34" s="12"/>
      <c r="AC34" s="17"/>
      <c r="AD34" s="17"/>
      <c r="AG34" s="319" t="s">
        <v>317</v>
      </c>
      <c r="AH34" s="319"/>
      <c r="AI34" s="313"/>
      <c r="AK34" s="279"/>
      <c r="AL34" s="12"/>
      <c r="AM34" s="11"/>
      <c r="AN34" s="11"/>
      <c r="AO34" s="11"/>
      <c r="AP34" s="11"/>
      <c r="AS34" s="11"/>
      <c r="AT34" s="11" t="s">
        <v>291</v>
      </c>
      <c r="AU34" s="11"/>
      <c r="AV34" s="11"/>
      <c r="AW34" s="11"/>
      <c r="AY34" s="279"/>
      <c r="AZ34" s="126"/>
      <c r="BA34" s="126"/>
      <c r="BB34" s="126"/>
      <c r="BC34" s="127"/>
      <c r="BD34" s="128"/>
      <c r="BE34" s="128"/>
      <c r="BF34" s="128"/>
      <c r="BG34" s="128"/>
      <c r="BJ34" s="253" t="s">
        <v>631</v>
      </c>
      <c r="BK34" s="186"/>
      <c r="BL34" s="254">
        <f>+BH36-BL36</f>
        <v>0</v>
      </c>
      <c r="BM34" s="185">
        <v>0.4</v>
      </c>
      <c r="BN34" s="255"/>
      <c r="BO34" s="186">
        <v>365</v>
      </c>
      <c r="BP34" s="183">
        <f>+BL34*BM34*BO34/365</f>
        <v>0</v>
      </c>
      <c r="BQ34" s="256"/>
      <c r="BW34" s="279"/>
      <c r="BX34" s="201" t="s">
        <v>570</v>
      </c>
      <c r="BY34" s="218">
        <v>0</v>
      </c>
      <c r="BZ34" s="218"/>
      <c r="CB34" s="279"/>
    </row>
    <row r="35" spans="1:80" ht="16.5" thickTop="1" thickBot="1">
      <c r="A35" s="279"/>
      <c r="C35" s="279"/>
      <c r="N35" s="11" t="s">
        <v>464</v>
      </c>
      <c r="O35" s="11"/>
      <c r="P35" s="11">
        <v>0</v>
      </c>
      <c r="Q35" s="11"/>
      <c r="S35" s="279"/>
      <c r="T35" s="11"/>
      <c r="U35" s="19" t="s">
        <v>38</v>
      </c>
      <c r="V35" s="12"/>
      <c r="W35" s="17"/>
      <c r="X35" s="17"/>
      <c r="AA35" s="11"/>
      <c r="AB35" s="12"/>
      <c r="AC35" s="11"/>
      <c r="AD35" s="11"/>
      <c r="AG35" s="504" t="s">
        <v>319</v>
      </c>
      <c r="AH35" s="317"/>
      <c r="AI35" s="313"/>
      <c r="AK35" s="279"/>
      <c r="AL35" s="12" t="s">
        <v>78</v>
      </c>
      <c r="AM35" s="11" t="s">
        <v>79</v>
      </c>
      <c r="AN35" s="11"/>
      <c r="AO35" s="11"/>
      <c r="AP35" s="11"/>
      <c r="AS35" s="11"/>
      <c r="AT35" s="11" t="s">
        <v>292</v>
      </c>
      <c r="AU35" s="11"/>
      <c r="AV35" s="11"/>
      <c r="AW35" s="11"/>
      <c r="AY35" s="279"/>
      <c r="AZ35" s="129" t="s">
        <v>539</v>
      </c>
      <c r="BA35" s="113"/>
      <c r="BB35" s="113"/>
      <c r="BC35" s="118"/>
      <c r="BD35" s="117"/>
      <c r="BE35" s="117"/>
      <c r="BF35" s="117"/>
      <c r="BG35" s="117"/>
      <c r="BJ35" s="167" t="s">
        <v>632</v>
      </c>
      <c r="BK35" s="186"/>
      <c r="BL35" s="254"/>
      <c r="BM35" s="186"/>
      <c r="BN35" s="255"/>
      <c r="BO35" s="186"/>
      <c r="BP35" s="183"/>
      <c r="BQ35" s="239"/>
      <c r="BW35" s="279"/>
      <c r="BX35" s="201" t="s">
        <v>571</v>
      </c>
      <c r="BY35" s="218">
        <v>0</v>
      </c>
      <c r="BZ35" s="217"/>
      <c r="CB35" s="279"/>
    </row>
    <row r="36" spans="1:80" ht="15.75" thickTop="1">
      <c r="A36" s="279"/>
      <c r="C36" s="279"/>
      <c r="N36" s="11" t="s">
        <v>465</v>
      </c>
      <c r="O36" s="11"/>
      <c r="P36" s="11">
        <v>0</v>
      </c>
      <c r="Q36" s="11">
        <f>SUM(P13:P36)</f>
        <v>0</v>
      </c>
      <c r="S36" s="279"/>
      <c r="T36" s="11"/>
      <c r="U36" s="11"/>
      <c r="V36" s="12"/>
      <c r="W36" s="11"/>
      <c r="X36" s="11"/>
      <c r="AA36" s="11"/>
      <c r="AB36" s="12"/>
      <c r="AC36" s="11"/>
      <c r="AD36" s="11"/>
      <c r="AG36" s="504"/>
      <c r="AH36" s="317"/>
      <c r="AI36" s="313"/>
      <c r="AK36" s="279"/>
      <c r="AL36" s="12"/>
      <c r="AM36" s="11"/>
      <c r="AN36" s="11"/>
      <c r="AO36" s="11"/>
      <c r="AP36" s="11"/>
      <c r="AS36" s="11"/>
      <c r="AT36" s="11"/>
      <c r="AU36" s="11"/>
      <c r="AV36" s="11"/>
      <c r="AW36" s="11"/>
      <c r="AY36" s="279"/>
      <c r="AZ36" s="113" t="s">
        <v>524</v>
      </c>
      <c r="BA36" s="114">
        <v>0.1</v>
      </c>
      <c r="BB36" s="115">
        <v>0</v>
      </c>
      <c r="BC36" s="116"/>
      <c r="BD36" s="117"/>
      <c r="BE36" s="117"/>
      <c r="BF36" s="117">
        <f>ROUND(BB36*BA36,0)</f>
        <v>0</v>
      </c>
      <c r="BG36" s="117">
        <f>ROUND(BE36*BA36/2,0)</f>
        <v>0</v>
      </c>
      <c r="BJ36" s="167" t="s">
        <v>633</v>
      </c>
      <c r="BK36" s="257">
        <v>40293</v>
      </c>
      <c r="BL36" s="254">
        <f>AY65</f>
        <v>0</v>
      </c>
      <c r="BM36" s="185">
        <v>0.4</v>
      </c>
      <c r="BN36" s="258"/>
      <c r="BO36" s="259">
        <v>25</v>
      </c>
      <c r="BP36" s="183">
        <f t="shared" ref="BP36:BP41" si="1">+(BL36*BM36)*BO36/365</f>
        <v>0</v>
      </c>
      <c r="BQ36" s="239"/>
      <c r="BW36" s="279"/>
      <c r="BX36" s="201" t="s">
        <v>572</v>
      </c>
      <c r="BY36" s="218">
        <v>0</v>
      </c>
      <c r="BZ36" s="217"/>
      <c r="CB36" s="279"/>
    </row>
    <row r="37" spans="1:80">
      <c r="A37" s="279"/>
      <c r="C37" s="279"/>
      <c r="N37" s="11"/>
      <c r="O37" s="11"/>
      <c r="P37" s="11"/>
      <c r="Q37" s="11">
        <f>SUM(Q12:Q36)</f>
        <v>0</v>
      </c>
      <c r="S37" s="279"/>
      <c r="T37" s="12" t="s">
        <v>40</v>
      </c>
      <c r="U37" s="10" t="s">
        <v>55</v>
      </c>
      <c r="V37" s="12"/>
      <c r="W37" s="11"/>
      <c r="X37" s="11"/>
      <c r="AA37" s="13" t="s">
        <v>16</v>
      </c>
      <c r="AB37" s="12" t="s">
        <v>294</v>
      </c>
      <c r="AC37" s="11"/>
      <c r="AD37" s="11"/>
      <c r="AG37" s="317" t="s">
        <v>356</v>
      </c>
      <c r="AH37" s="317"/>
      <c r="AI37" s="313"/>
      <c r="AK37" s="279"/>
      <c r="AL37" s="12" t="s">
        <v>80</v>
      </c>
      <c r="AM37" s="10" t="s">
        <v>81</v>
      </c>
      <c r="AN37" s="11"/>
      <c r="AO37" s="11"/>
      <c r="AP37" s="11"/>
      <c r="AS37" s="20"/>
      <c r="AT37" s="20"/>
      <c r="AU37" s="20"/>
      <c r="AV37" s="20"/>
      <c r="AW37" s="20"/>
      <c r="AY37" s="279"/>
      <c r="AZ37" s="113" t="s">
        <v>540</v>
      </c>
      <c r="BA37" s="114">
        <v>0.1</v>
      </c>
      <c r="BB37" s="115">
        <f>30009681*0</f>
        <v>0</v>
      </c>
      <c r="BC37" s="116"/>
      <c r="BD37" s="117">
        <v>0</v>
      </c>
      <c r="BE37" s="117">
        <v>0</v>
      </c>
      <c r="BF37" s="117">
        <f>ROUND(BB37*BA37,0)</f>
        <v>0</v>
      </c>
      <c r="BG37" s="117">
        <f>ROUND(BE37*BA37/2,0)</f>
        <v>0</v>
      </c>
      <c r="BJ37" s="253" t="s">
        <v>634</v>
      </c>
      <c r="BK37" s="260">
        <v>40344</v>
      </c>
      <c r="BL37" s="254">
        <v>0</v>
      </c>
      <c r="BM37" s="185">
        <v>0.4</v>
      </c>
      <c r="BN37" s="258">
        <v>40633</v>
      </c>
      <c r="BO37" s="259">
        <f>BN37-BK37</f>
        <v>289</v>
      </c>
      <c r="BP37" s="183">
        <f t="shared" si="1"/>
        <v>0</v>
      </c>
      <c r="BQ37" s="239"/>
      <c r="BW37" s="279"/>
      <c r="BX37" s="201" t="s">
        <v>573</v>
      </c>
      <c r="BY37" s="218">
        <v>0</v>
      </c>
      <c r="BZ37" s="217"/>
      <c r="CB37" s="279"/>
    </row>
    <row r="38" spans="1:80" ht="15" customHeight="1">
      <c r="A38" s="279"/>
      <c r="C38" s="279"/>
      <c r="N38" s="11" t="s">
        <v>402</v>
      </c>
      <c r="O38" s="11"/>
      <c r="P38" s="11"/>
      <c r="Q38" s="11"/>
      <c r="S38" s="279"/>
      <c r="T38" s="12"/>
      <c r="U38" s="11"/>
      <c r="V38" s="12"/>
      <c r="W38" s="11"/>
      <c r="X38" s="11"/>
      <c r="AA38" s="11" t="s">
        <v>18</v>
      </c>
      <c r="AB38" s="12"/>
      <c r="AC38" s="11"/>
      <c r="AD38" s="11"/>
      <c r="AG38" s="317"/>
      <c r="AH38" s="317"/>
      <c r="AI38" s="313"/>
      <c r="AK38" s="279"/>
      <c r="AL38" s="12"/>
      <c r="AM38" s="11"/>
      <c r="AN38" s="11"/>
      <c r="AO38" s="11"/>
      <c r="AP38" s="11"/>
      <c r="AY38" s="279"/>
      <c r="AZ38" s="113" t="s">
        <v>541</v>
      </c>
      <c r="BA38" s="114">
        <v>0.1</v>
      </c>
      <c r="BB38" s="115">
        <v>0</v>
      </c>
      <c r="BC38" s="116"/>
      <c r="BD38" s="117"/>
      <c r="BE38" s="117">
        <v>0</v>
      </c>
      <c r="BF38" s="117">
        <f>ROUND(BB38*BA38,0)</f>
        <v>0</v>
      </c>
      <c r="BG38" s="117">
        <f>ROUND(BE38*BA38/2,0)</f>
        <v>0</v>
      </c>
      <c r="BJ38" s="253" t="s">
        <v>634</v>
      </c>
      <c r="BK38" s="260">
        <v>40354</v>
      </c>
      <c r="BL38" s="254">
        <v>0</v>
      </c>
      <c r="BM38" s="185">
        <v>0.4</v>
      </c>
      <c r="BN38" s="258">
        <v>40633</v>
      </c>
      <c r="BO38" s="259">
        <f>BN38-BK38</f>
        <v>279</v>
      </c>
      <c r="BP38" s="183">
        <f t="shared" si="1"/>
        <v>0</v>
      </c>
      <c r="BQ38" s="239"/>
      <c r="BW38" s="279"/>
      <c r="BX38" s="201" t="s">
        <v>574</v>
      </c>
      <c r="BY38" s="229">
        <v>0</v>
      </c>
      <c r="BZ38" s="218"/>
      <c r="CB38" s="279"/>
    </row>
    <row r="39" spans="1:80">
      <c r="A39" s="279"/>
      <c r="C39" s="279"/>
      <c r="N39" s="11" t="s">
        <v>403</v>
      </c>
      <c r="O39" s="11"/>
      <c r="P39" s="11">
        <f>[2]Consolidated!L18</f>
        <v>0</v>
      </c>
      <c r="Q39" s="11"/>
      <c r="S39" s="279"/>
      <c r="T39" s="11"/>
      <c r="U39" s="10" t="s">
        <v>41</v>
      </c>
      <c r="V39" s="12"/>
      <c r="W39" s="11"/>
      <c r="X39" s="11"/>
      <c r="AA39" s="11" t="s">
        <v>19</v>
      </c>
      <c r="AB39" s="12"/>
      <c r="AC39" s="11"/>
      <c r="AD39" s="11"/>
      <c r="AG39" s="318" t="s">
        <v>357</v>
      </c>
      <c r="AH39" s="318"/>
      <c r="AI39" s="313"/>
      <c r="AK39" s="279"/>
      <c r="AL39" s="12" t="s">
        <v>82</v>
      </c>
      <c r="AM39" s="11" t="s">
        <v>83</v>
      </c>
      <c r="AN39" s="11"/>
      <c r="AO39" s="11"/>
      <c r="AP39" s="11"/>
      <c r="AY39" s="279"/>
      <c r="AZ39" s="113" t="s">
        <v>542</v>
      </c>
      <c r="BA39" s="114">
        <v>0.1</v>
      </c>
      <c r="BB39" s="115">
        <v>0</v>
      </c>
      <c r="BC39" s="116"/>
      <c r="BD39" s="117">
        <v>0</v>
      </c>
      <c r="BE39" s="117">
        <v>0</v>
      </c>
      <c r="BF39" s="117">
        <f>(BB39+BD39)*BA39</f>
        <v>0</v>
      </c>
      <c r="BG39" s="117"/>
      <c r="BJ39" s="253" t="s">
        <v>634</v>
      </c>
      <c r="BK39" s="260">
        <v>40380</v>
      </c>
      <c r="BL39" s="254">
        <v>0</v>
      </c>
      <c r="BM39" s="185">
        <v>0.4</v>
      </c>
      <c r="BN39" s="258">
        <v>40633</v>
      </c>
      <c r="BO39" s="259">
        <f>BN39-BK39</f>
        <v>253</v>
      </c>
      <c r="BP39" s="183">
        <f t="shared" si="1"/>
        <v>0</v>
      </c>
      <c r="BQ39" s="239"/>
      <c r="BW39" s="279"/>
      <c r="BX39" s="201" t="s">
        <v>575</v>
      </c>
      <c r="BY39" s="230">
        <v>0</v>
      </c>
      <c r="BZ39" s="217"/>
      <c r="CB39" s="279"/>
    </row>
    <row r="40" spans="1:80">
      <c r="A40" s="279"/>
      <c r="C40" s="279"/>
      <c r="N40" s="11" t="s">
        <v>404</v>
      </c>
      <c r="O40" s="11"/>
      <c r="P40" s="11">
        <f>[2]Consolidated!L16</f>
        <v>0</v>
      </c>
      <c r="Q40" s="11"/>
      <c r="S40" s="279"/>
      <c r="T40" s="11">
        <v>1</v>
      </c>
      <c r="U40" s="11" t="s">
        <v>42</v>
      </c>
      <c r="V40" s="12" t="str">
        <f>AB124</f>
        <v>M</v>
      </c>
      <c r="W40" s="11">
        <f>AC129</f>
        <v>0</v>
      </c>
      <c r="X40" s="11">
        <f>AD129</f>
        <v>0</v>
      </c>
      <c r="AA40" s="11" t="s">
        <v>20</v>
      </c>
      <c r="AB40" s="12"/>
      <c r="AC40" s="11"/>
      <c r="AD40" s="11"/>
      <c r="AG40" s="317" t="s">
        <v>358</v>
      </c>
      <c r="AH40" s="317"/>
      <c r="AI40" s="313"/>
      <c r="AK40" s="279"/>
      <c r="AL40" s="12"/>
      <c r="AM40" s="11"/>
      <c r="AN40" s="11"/>
      <c r="AO40" s="11"/>
      <c r="AP40" s="11"/>
      <c r="AY40" s="279"/>
      <c r="AZ40" s="113"/>
      <c r="BA40" s="114"/>
      <c r="BB40" s="115"/>
      <c r="BC40" s="116"/>
      <c r="BD40" s="117"/>
      <c r="BE40" s="117"/>
      <c r="BF40" s="117"/>
      <c r="BG40" s="117"/>
      <c r="BJ40" s="253" t="s">
        <v>634</v>
      </c>
      <c r="BK40" s="260">
        <v>40494</v>
      </c>
      <c r="BL40" s="254">
        <v>0</v>
      </c>
      <c r="BM40" s="185">
        <v>0.4</v>
      </c>
      <c r="BN40" s="258">
        <v>40633</v>
      </c>
      <c r="BO40" s="259">
        <f>BN40-BK40</f>
        <v>139</v>
      </c>
      <c r="BP40" s="183">
        <f t="shared" si="1"/>
        <v>0</v>
      </c>
      <c r="BQ40" s="239"/>
      <c r="BW40" s="279"/>
      <c r="BX40" s="201" t="s">
        <v>576</v>
      </c>
      <c r="BY40" s="218"/>
      <c r="BZ40" s="217"/>
      <c r="CB40" s="279"/>
    </row>
    <row r="41" spans="1:80" ht="15.75" thickBot="1">
      <c r="A41" s="279"/>
      <c r="C41" s="279"/>
      <c r="N41" s="42" t="s">
        <v>469</v>
      </c>
      <c r="O41" s="41"/>
      <c r="P41" s="41">
        <v>0</v>
      </c>
      <c r="Q41" s="41"/>
      <c r="S41" s="279"/>
      <c r="T41" s="11"/>
      <c r="U41" s="11" t="s">
        <v>56</v>
      </c>
      <c r="V41" s="12"/>
      <c r="W41" s="11"/>
      <c r="X41" s="11"/>
      <c r="AA41" s="11" t="s">
        <v>21</v>
      </c>
      <c r="AB41" s="12"/>
      <c r="AC41" s="11"/>
      <c r="AD41" s="11"/>
      <c r="AG41" s="504" t="s">
        <v>319</v>
      </c>
      <c r="AH41" s="317"/>
      <c r="AI41" s="313"/>
      <c r="AK41" s="279"/>
      <c r="AL41" s="12" t="s">
        <v>84</v>
      </c>
      <c r="AM41" s="10" t="s">
        <v>85</v>
      </c>
      <c r="AN41" s="11"/>
      <c r="AO41" s="11"/>
      <c r="AP41" s="11"/>
      <c r="AY41" s="279"/>
      <c r="AZ41" s="130" t="s">
        <v>38</v>
      </c>
      <c r="BA41" s="130"/>
      <c r="BB41" s="131">
        <f>SUM(BB34:BB40)</f>
        <v>0</v>
      </c>
      <c r="BC41" s="132"/>
      <c r="BD41" s="131">
        <f>SUM(BD34:BD40)</f>
        <v>0</v>
      </c>
      <c r="BE41" s="131">
        <f>SUM(BE34:BE40)</f>
        <v>0</v>
      </c>
      <c r="BF41" s="131">
        <f>SUM(BF34:BF40)</f>
        <v>0</v>
      </c>
      <c r="BG41" s="131">
        <f>SUM(BG34:BG40)</f>
        <v>0</v>
      </c>
      <c r="BJ41" s="253" t="s">
        <v>634</v>
      </c>
      <c r="BK41" s="260">
        <v>40497</v>
      </c>
      <c r="BL41" s="254">
        <v>0</v>
      </c>
      <c r="BM41" s="185">
        <v>0.4</v>
      </c>
      <c r="BN41" s="258">
        <v>40633</v>
      </c>
      <c r="BO41" s="259">
        <f>BN41-BK41</f>
        <v>136</v>
      </c>
      <c r="BP41" s="183">
        <f t="shared" si="1"/>
        <v>0</v>
      </c>
      <c r="BQ41" s="239"/>
      <c r="BW41" s="279"/>
      <c r="BX41" s="201" t="s">
        <v>560</v>
      </c>
      <c r="BY41" s="224">
        <v>0</v>
      </c>
      <c r="BZ41" s="217"/>
      <c r="CB41" s="279"/>
    </row>
    <row r="42" spans="1:80" ht="15.75" thickBot="1">
      <c r="A42" s="279"/>
      <c r="C42" s="279"/>
      <c r="N42" s="42" t="s">
        <v>470</v>
      </c>
      <c r="O42" s="41"/>
      <c r="P42" s="41"/>
      <c r="Q42" s="41"/>
      <c r="S42" s="279"/>
      <c r="T42" s="11"/>
      <c r="U42" s="11" t="s">
        <v>57</v>
      </c>
      <c r="V42" s="12"/>
      <c r="W42" s="11"/>
      <c r="X42" s="11"/>
      <c r="AA42" s="11" t="s">
        <v>22</v>
      </c>
      <c r="AB42" s="12"/>
      <c r="AC42" s="11"/>
      <c r="AD42" s="11"/>
      <c r="AG42" s="504"/>
      <c r="AH42" s="317"/>
      <c r="AI42" s="313"/>
      <c r="AK42" s="279"/>
      <c r="AL42" s="12"/>
      <c r="AM42" s="11"/>
      <c r="AN42" s="11"/>
      <c r="AO42" s="11"/>
      <c r="AP42" s="11"/>
      <c r="AY42" s="279"/>
      <c r="AZ42" s="126"/>
      <c r="BA42" s="126"/>
      <c r="BB42" s="126"/>
      <c r="BC42" s="127"/>
      <c r="BD42" s="128"/>
      <c r="BE42" s="128"/>
      <c r="BF42" s="128"/>
      <c r="BG42" s="128"/>
      <c r="BJ42" s="261" t="s">
        <v>635</v>
      </c>
      <c r="BK42" s="262"/>
      <c r="BL42" s="263">
        <f>SUM(BL37:BL41)</f>
        <v>0</v>
      </c>
      <c r="BM42" s="264"/>
      <c r="BN42" s="265"/>
      <c r="BO42" s="262"/>
      <c r="BP42" s="266">
        <f>SUM(BP34:BP41)</f>
        <v>0</v>
      </c>
      <c r="BQ42" s="239"/>
      <c r="BW42" s="279"/>
      <c r="BX42" s="201" t="s">
        <v>577</v>
      </c>
      <c r="BY42" s="229">
        <v>0</v>
      </c>
      <c r="BZ42" s="218"/>
      <c r="CB42" s="279"/>
    </row>
    <row r="43" spans="1:80" ht="15" customHeight="1">
      <c r="A43" s="279"/>
      <c r="C43" s="279"/>
      <c r="N43" s="42" t="s">
        <v>471</v>
      </c>
      <c r="O43" s="41"/>
      <c r="P43" s="41">
        <v>0</v>
      </c>
      <c r="Q43" s="41"/>
      <c r="S43" s="279"/>
      <c r="T43" s="11"/>
      <c r="U43" s="11" t="s">
        <v>58</v>
      </c>
      <c r="V43" s="12"/>
      <c r="W43" s="11"/>
      <c r="X43" s="11"/>
      <c r="AA43" s="11" t="s">
        <v>23</v>
      </c>
      <c r="AB43" s="12"/>
      <c r="AC43" s="11"/>
      <c r="AD43" s="11"/>
      <c r="AG43" s="317"/>
      <c r="AH43" s="317"/>
      <c r="AI43" s="313"/>
      <c r="AK43" s="279"/>
      <c r="AL43" s="12" t="s">
        <v>86</v>
      </c>
      <c r="AM43" s="11" t="s">
        <v>87</v>
      </c>
      <c r="AN43" s="11"/>
      <c r="AO43" s="11"/>
      <c r="AP43" s="11"/>
      <c r="AY43" s="279"/>
      <c r="AZ43" s="129" t="s">
        <v>543</v>
      </c>
      <c r="BA43" s="113"/>
      <c r="BB43" s="113"/>
      <c r="BC43" s="118"/>
      <c r="BD43" s="117"/>
      <c r="BE43" s="117"/>
      <c r="BF43" s="117"/>
      <c r="BG43" s="117"/>
      <c r="BJ43" s="267" t="s">
        <v>616</v>
      </c>
      <c r="BK43" s="179"/>
      <c r="BL43" s="169"/>
      <c r="BM43" s="179"/>
      <c r="BN43" s="169"/>
      <c r="BO43" s="179"/>
      <c r="BP43" s="179"/>
      <c r="BQ43" s="239"/>
      <c r="BW43" s="279"/>
      <c r="BX43" s="201" t="s">
        <v>564</v>
      </c>
      <c r="BY43" s="218">
        <v>0</v>
      </c>
      <c r="BZ43" s="217"/>
      <c r="CB43" s="279"/>
    </row>
    <row r="44" spans="1:80" ht="15.75" thickBot="1">
      <c r="A44" s="279"/>
      <c r="C44" s="279"/>
      <c r="N44" s="42" t="s">
        <v>472</v>
      </c>
      <c r="O44" s="41"/>
      <c r="P44" s="41">
        <v>0</v>
      </c>
      <c r="Q44" s="41"/>
      <c r="S44" s="279"/>
      <c r="T44" s="11"/>
      <c r="U44" s="11" t="s">
        <v>59</v>
      </c>
      <c r="V44" s="12"/>
      <c r="W44" s="11"/>
      <c r="X44" s="11"/>
      <c r="AA44" s="11" t="s">
        <v>24</v>
      </c>
      <c r="AB44" s="12"/>
      <c r="AC44" s="11"/>
      <c r="AD44" s="11"/>
      <c r="AG44" s="318" t="s">
        <v>359</v>
      </c>
      <c r="AH44" s="318"/>
      <c r="AI44" s="313"/>
      <c r="AK44" s="279"/>
      <c r="AL44" s="12"/>
      <c r="AM44" s="11" t="s">
        <v>88</v>
      </c>
      <c r="AN44" s="11"/>
      <c r="AO44" s="11"/>
      <c r="AP44" s="11"/>
      <c r="AY44" s="279"/>
      <c r="AZ44" s="113" t="s">
        <v>544</v>
      </c>
      <c r="BA44" s="114">
        <v>0.15</v>
      </c>
      <c r="BB44" s="115">
        <f>194511*0</f>
        <v>0</v>
      </c>
      <c r="BC44" s="116"/>
      <c r="BD44" s="117">
        <v>0</v>
      </c>
      <c r="BE44" s="117">
        <v>0</v>
      </c>
      <c r="BF44" s="117">
        <f>ROUND(BB44*BA44,0)</f>
        <v>0</v>
      </c>
      <c r="BG44" s="117">
        <f t="shared" ref="BG44" si="2">ROUND(BE44*BA44/2,0)</f>
        <v>0</v>
      </c>
      <c r="BJ44" s="253" t="s">
        <v>631</v>
      </c>
      <c r="BK44" s="268"/>
      <c r="BL44" s="269">
        <f>+BH38</f>
        <v>0</v>
      </c>
      <c r="BM44" s="270">
        <v>0.1391</v>
      </c>
      <c r="BN44" s="271"/>
      <c r="BO44" s="272">
        <v>365</v>
      </c>
      <c r="BP44" s="273">
        <f>+(BL44*BM44)*BO44/365</f>
        <v>0</v>
      </c>
      <c r="BQ44" s="239"/>
      <c r="BW44" s="279"/>
      <c r="BX44" s="198" t="s">
        <v>578</v>
      </c>
      <c r="BY44" s="228">
        <v>0</v>
      </c>
      <c r="BZ44" s="228"/>
      <c r="CB44" s="279"/>
    </row>
    <row r="45" spans="1:80" ht="15.75" thickTop="1">
      <c r="A45" s="279"/>
      <c r="C45" s="279"/>
      <c r="N45" s="480" t="s">
        <v>473</v>
      </c>
      <c r="O45" s="41"/>
      <c r="P45" s="41">
        <v>0</v>
      </c>
      <c r="Q45" s="41"/>
      <c r="S45" s="279"/>
      <c r="T45" s="11"/>
      <c r="U45" s="11" t="s">
        <v>43</v>
      </c>
      <c r="V45" s="12" t="str">
        <f>AB131</f>
        <v>N</v>
      </c>
      <c r="W45" s="11">
        <f>AC140</f>
        <v>0</v>
      </c>
      <c r="X45" s="11">
        <f>AD140</f>
        <v>0</v>
      </c>
      <c r="AA45" s="11" t="s">
        <v>25</v>
      </c>
      <c r="AB45" s="12"/>
      <c r="AC45" s="11"/>
      <c r="AD45" s="11"/>
      <c r="AG45" s="317" t="s">
        <v>317</v>
      </c>
      <c r="AH45" s="317"/>
      <c r="AI45" s="313"/>
      <c r="AK45" s="279"/>
      <c r="AL45" s="12"/>
      <c r="AM45" s="11" t="s">
        <v>89</v>
      </c>
      <c r="AN45" s="11"/>
      <c r="AO45" s="11"/>
      <c r="AP45" s="11"/>
      <c r="AY45" s="279"/>
      <c r="BJ45" s="167" t="s">
        <v>632</v>
      </c>
      <c r="BK45" s="186"/>
      <c r="BL45" s="254"/>
      <c r="BM45" s="186"/>
      <c r="BN45" s="255"/>
      <c r="BO45" s="186"/>
      <c r="BP45" s="183"/>
      <c r="BQ45" s="239"/>
      <c r="BW45" s="279"/>
      <c r="BX45" s="198"/>
      <c r="BY45" s="216"/>
      <c r="BZ45" s="216"/>
      <c r="CB45" s="279"/>
    </row>
    <row r="46" spans="1:80">
      <c r="A46" s="279"/>
      <c r="C46" s="279"/>
      <c r="N46" s="480"/>
      <c r="O46" s="41"/>
      <c r="P46" s="41"/>
      <c r="Q46" s="41"/>
      <c r="S46" s="279"/>
      <c r="T46" s="11"/>
      <c r="U46" s="11" t="s">
        <v>44</v>
      </c>
      <c r="V46" s="12" t="str">
        <f>AB142</f>
        <v>O</v>
      </c>
      <c r="W46" s="11">
        <f>AC144</f>
        <v>0</v>
      </c>
      <c r="X46" s="11">
        <f>AD144</f>
        <v>0</v>
      </c>
      <c r="AA46" s="11" t="s">
        <v>26</v>
      </c>
      <c r="AB46" s="12"/>
      <c r="AC46" s="11"/>
      <c r="AD46" s="11"/>
      <c r="AG46" s="504" t="s">
        <v>319</v>
      </c>
      <c r="AH46" s="317"/>
      <c r="AI46" s="313"/>
      <c r="AK46" s="279"/>
      <c r="AL46" s="12"/>
      <c r="AM46" s="11"/>
      <c r="AN46" s="11"/>
      <c r="AO46" s="11"/>
      <c r="AP46" s="11"/>
      <c r="AY46" s="279"/>
      <c r="BJ46" s="253" t="s">
        <v>634</v>
      </c>
      <c r="BK46" s="260">
        <v>40283</v>
      </c>
      <c r="BL46" s="254">
        <v>0</v>
      </c>
      <c r="BM46" s="185">
        <v>0.1391</v>
      </c>
      <c r="BN46" s="258">
        <v>40633</v>
      </c>
      <c r="BO46" s="259">
        <f>BN46-BK46</f>
        <v>350</v>
      </c>
      <c r="BP46" s="183">
        <f t="shared" ref="BP46" si="3">+(BL46*BM46)*BO46/365</f>
        <v>0</v>
      </c>
      <c r="BQ46" s="239"/>
      <c r="BW46" s="279"/>
      <c r="BX46" s="198" t="s">
        <v>579</v>
      </c>
      <c r="BY46" s="216"/>
      <c r="BZ46" s="216"/>
      <c r="CB46" s="279"/>
    </row>
    <row r="47" spans="1:80">
      <c r="A47" s="279"/>
      <c r="C47" s="279"/>
      <c r="N47" s="43" t="s">
        <v>474</v>
      </c>
      <c r="O47" s="41"/>
      <c r="P47" s="41">
        <v>0</v>
      </c>
      <c r="Q47" s="41"/>
      <c r="S47" s="279"/>
      <c r="T47" s="11"/>
      <c r="U47" s="11" t="s">
        <v>45</v>
      </c>
      <c r="V47" s="12" t="str">
        <f>AB146</f>
        <v>P</v>
      </c>
      <c r="W47" s="11">
        <f>AC151</f>
        <v>0</v>
      </c>
      <c r="X47" s="11">
        <f>AD151</f>
        <v>0</v>
      </c>
      <c r="AA47" s="11" t="s">
        <v>27</v>
      </c>
      <c r="AB47" s="12"/>
      <c r="AC47" s="11"/>
      <c r="AD47" s="11"/>
      <c r="AG47" s="504"/>
      <c r="AH47" s="317"/>
      <c r="AI47" s="313"/>
      <c r="AK47" s="279"/>
      <c r="AL47" s="12" t="s">
        <v>90</v>
      </c>
      <c r="AM47" s="511" t="s">
        <v>91</v>
      </c>
      <c r="AN47" s="11"/>
      <c r="AO47" s="11"/>
      <c r="AP47" s="11"/>
      <c r="AY47" s="279"/>
      <c r="BW47" s="279"/>
      <c r="BX47" s="201" t="s">
        <v>580</v>
      </c>
      <c r="BY47" s="230">
        <v>0</v>
      </c>
      <c r="BZ47" s="230"/>
      <c r="CB47" s="279"/>
    </row>
    <row r="48" spans="1:80" ht="15.75" customHeight="1" thickBot="1">
      <c r="A48" s="279"/>
      <c r="C48" s="279"/>
      <c r="N48" s="42" t="s">
        <v>475</v>
      </c>
      <c r="O48" s="41"/>
      <c r="P48" s="41">
        <v>0</v>
      </c>
      <c r="Q48" s="41"/>
      <c r="S48" s="279"/>
      <c r="T48" s="11"/>
      <c r="U48" s="11" t="s">
        <v>46</v>
      </c>
      <c r="V48" s="12" t="str">
        <f>AB153</f>
        <v>Q</v>
      </c>
      <c r="W48" s="11">
        <f>AC157</f>
        <v>0</v>
      </c>
      <c r="X48" s="11">
        <f>AD157</f>
        <v>0</v>
      </c>
      <c r="AA48" s="16" t="s">
        <v>38</v>
      </c>
      <c r="AB48" s="12"/>
      <c r="AC48" s="17"/>
      <c r="AD48" s="17"/>
      <c r="AG48" s="323"/>
      <c r="AH48" s="323"/>
      <c r="AI48" s="313"/>
      <c r="AK48" s="279"/>
      <c r="AL48" s="12"/>
      <c r="AM48" s="511"/>
      <c r="AN48" s="11"/>
      <c r="AO48" s="11"/>
      <c r="AP48" s="11"/>
      <c r="AY48" s="279"/>
      <c r="BW48" s="279"/>
      <c r="BX48" s="201" t="s">
        <v>581</v>
      </c>
      <c r="BY48" s="230">
        <v>0</v>
      </c>
      <c r="BZ48" s="230"/>
      <c r="CB48" s="279"/>
    </row>
    <row r="49" spans="1:80" ht="15.75" thickTop="1">
      <c r="A49" s="279"/>
      <c r="C49" s="279"/>
      <c r="N49" s="44" t="s">
        <v>476</v>
      </c>
      <c r="O49" s="41"/>
      <c r="P49" s="41">
        <v>0</v>
      </c>
      <c r="Q49" s="41"/>
      <c r="S49" s="279"/>
      <c r="T49" s="11"/>
      <c r="U49" s="11"/>
      <c r="V49" s="12"/>
      <c r="W49" s="11"/>
      <c r="X49" s="11"/>
      <c r="AA49" s="16"/>
      <c r="AB49" s="12"/>
      <c r="AC49" s="11"/>
      <c r="AD49" s="11"/>
      <c r="AG49" s="318" t="s">
        <v>360</v>
      </c>
      <c r="AH49" s="324"/>
      <c r="AI49" s="313"/>
      <c r="AK49" s="279"/>
      <c r="AL49" s="12"/>
      <c r="AM49" s="11"/>
      <c r="AN49" s="11"/>
      <c r="AO49" s="11"/>
      <c r="AP49" s="11"/>
      <c r="AY49" s="279"/>
      <c r="BW49" s="279"/>
      <c r="BX49" s="201" t="s">
        <v>582</v>
      </c>
      <c r="BY49" s="218">
        <v>0</v>
      </c>
      <c r="BZ49" s="227"/>
      <c r="CB49" s="279"/>
    </row>
    <row r="50" spans="1:80">
      <c r="A50" s="279"/>
      <c r="C50" s="279"/>
      <c r="N50" s="44" t="s">
        <v>476</v>
      </c>
      <c r="O50" s="41"/>
      <c r="P50" s="41">
        <v>0</v>
      </c>
      <c r="Q50" s="41"/>
      <c r="S50" s="279"/>
      <c r="T50" s="11">
        <v>2</v>
      </c>
      <c r="U50" s="10" t="s">
        <v>47</v>
      </c>
      <c r="V50" s="12"/>
      <c r="W50" s="11"/>
      <c r="X50" s="11"/>
      <c r="AA50" s="13" t="s">
        <v>371</v>
      </c>
      <c r="AB50" s="12" t="s">
        <v>295</v>
      </c>
      <c r="AC50" s="11"/>
      <c r="AD50" s="11"/>
      <c r="AG50" s="317" t="s">
        <v>317</v>
      </c>
      <c r="AH50" s="317"/>
      <c r="AI50" s="313"/>
      <c r="AK50" s="279"/>
      <c r="AL50" s="12" t="s">
        <v>92</v>
      </c>
      <c r="AM50" s="11" t="s">
        <v>93</v>
      </c>
      <c r="AN50" s="11"/>
      <c r="AO50" s="11"/>
      <c r="AP50" s="11"/>
      <c r="AY50" s="279"/>
      <c r="BW50" s="279"/>
      <c r="BX50" s="201" t="s">
        <v>583</v>
      </c>
      <c r="BY50" s="230"/>
      <c r="BZ50" s="231"/>
      <c r="CB50" s="279"/>
    </row>
    <row r="51" spans="1:80">
      <c r="A51" s="279"/>
      <c r="C51" s="279"/>
      <c r="N51" s="480" t="s">
        <v>477</v>
      </c>
      <c r="O51" s="41"/>
      <c r="P51" s="41">
        <v>0</v>
      </c>
      <c r="Q51" s="41"/>
      <c r="S51" s="279"/>
      <c r="T51" s="11"/>
      <c r="U51" s="11" t="s">
        <v>48</v>
      </c>
      <c r="V51" s="12" t="str">
        <f>AB159</f>
        <v>R</v>
      </c>
      <c r="W51" s="11">
        <f>AC167</f>
        <v>0</v>
      </c>
      <c r="X51" s="11">
        <f>AD167</f>
        <v>0</v>
      </c>
      <c r="AA51" s="11" t="s">
        <v>372</v>
      </c>
      <c r="AB51" s="12"/>
      <c r="AC51" s="11"/>
      <c r="AD51" s="11"/>
      <c r="AG51" s="504" t="s">
        <v>319</v>
      </c>
      <c r="AH51" s="317"/>
      <c r="AI51" s="313"/>
      <c r="AK51" s="279"/>
      <c r="AL51" s="12"/>
      <c r="AM51" s="11"/>
      <c r="AN51" s="11"/>
      <c r="AO51" s="11"/>
      <c r="AP51" s="11"/>
      <c r="AY51" s="279"/>
      <c r="BW51" s="279"/>
      <c r="BX51" s="201" t="s">
        <v>584</v>
      </c>
      <c r="BY51" s="218">
        <v>0</v>
      </c>
      <c r="BZ51" s="227"/>
      <c r="CB51" s="279"/>
    </row>
    <row r="52" spans="1:80" ht="15.75" thickBot="1">
      <c r="A52" s="279"/>
      <c r="C52" s="279"/>
      <c r="N52" s="480"/>
      <c r="O52" s="41"/>
      <c r="P52" s="41"/>
      <c r="Q52" s="41"/>
      <c r="S52" s="279"/>
      <c r="T52" s="11"/>
      <c r="U52" s="11" t="s">
        <v>49</v>
      </c>
      <c r="V52" s="12" t="str">
        <f>AB169</f>
        <v>S</v>
      </c>
      <c r="W52" s="11">
        <f>AC178</f>
        <v>0</v>
      </c>
      <c r="X52" s="11">
        <f>AD178</f>
        <v>0</v>
      </c>
      <c r="AA52" s="21" t="s">
        <v>38</v>
      </c>
      <c r="AB52" s="12"/>
      <c r="AC52" s="17"/>
      <c r="AD52" s="17"/>
      <c r="AG52" s="504"/>
      <c r="AH52" s="317"/>
      <c r="AI52" s="313"/>
      <c r="AK52" s="279"/>
      <c r="AL52" s="12" t="s">
        <v>94</v>
      </c>
      <c r="AM52" s="11" t="s">
        <v>95</v>
      </c>
      <c r="AN52" s="11"/>
      <c r="AO52" s="11"/>
      <c r="AP52" s="11"/>
      <c r="AY52" s="279"/>
      <c r="BW52" s="279"/>
      <c r="BX52" s="201">
        <f>'[3]Schedules 12-13'!BE19</f>
        <v>0</v>
      </c>
      <c r="BY52" s="230">
        <v>0</v>
      </c>
      <c r="BZ52" s="231"/>
      <c r="CB52" s="279"/>
    </row>
    <row r="53" spans="1:80" ht="15.75" thickTop="1">
      <c r="A53" s="279"/>
      <c r="C53" s="279"/>
      <c r="N53" s="45" t="s">
        <v>478</v>
      </c>
      <c r="O53" s="41"/>
      <c r="P53" s="41">
        <v>0</v>
      </c>
      <c r="Q53" s="41"/>
      <c r="S53" s="279"/>
      <c r="T53" s="11"/>
      <c r="U53" s="11" t="s">
        <v>50</v>
      </c>
      <c r="V53" s="12" t="str">
        <f>AB180</f>
        <v>T</v>
      </c>
      <c r="W53" s="11">
        <f>AC186</f>
        <v>0</v>
      </c>
      <c r="X53" s="11">
        <f>AD186</f>
        <v>0</v>
      </c>
      <c r="AA53" s="16"/>
      <c r="AB53" s="12"/>
      <c r="AC53" s="11"/>
      <c r="AD53" s="11"/>
      <c r="AG53" s="317" t="s">
        <v>356</v>
      </c>
      <c r="AH53" s="317"/>
      <c r="AI53" s="313"/>
      <c r="AK53" s="279"/>
      <c r="AL53" s="12"/>
      <c r="AM53" s="11"/>
      <c r="AN53" s="11"/>
      <c r="AO53" s="11"/>
      <c r="AP53" s="11"/>
      <c r="AY53" s="279"/>
      <c r="BW53" s="279"/>
      <c r="BX53" s="201" t="s">
        <v>585</v>
      </c>
      <c r="BY53" s="218">
        <v>0</v>
      </c>
      <c r="BZ53" s="225"/>
      <c r="CB53" s="279"/>
    </row>
    <row r="54" spans="1:80" ht="15" customHeight="1">
      <c r="A54" s="279"/>
      <c r="C54" s="279"/>
      <c r="N54" s="42" t="s">
        <v>479</v>
      </c>
      <c r="O54" s="41"/>
      <c r="P54" s="41">
        <v>0</v>
      </c>
      <c r="Q54" s="41"/>
      <c r="S54" s="279"/>
      <c r="T54" s="11"/>
      <c r="U54" s="11" t="s">
        <v>52</v>
      </c>
      <c r="V54" s="12" t="str">
        <f>AB188</f>
        <v>U</v>
      </c>
      <c r="W54" s="11">
        <f>AC193</f>
        <v>0</v>
      </c>
      <c r="X54" s="11">
        <f>AD193</f>
        <v>0</v>
      </c>
      <c r="AA54" s="13" t="s">
        <v>10</v>
      </c>
      <c r="AB54" s="12" t="s">
        <v>296</v>
      </c>
      <c r="AC54" s="11"/>
      <c r="AD54" s="11"/>
      <c r="AG54" s="317"/>
      <c r="AH54" s="325"/>
      <c r="AI54" s="313"/>
      <c r="AK54" s="279"/>
      <c r="AL54" s="12" t="s">
        <v>96</v>
      </c>
      <c r="AM54" s="512" t="s">
        <v>97</v>
      </c>
      <c r="AN54" s="11"/>
      <c r="AO54" s="11"/>
      <c r="AP54" s="11"/>
      <c r="AY54" s="279"/>
      <c r="BW54" s="279"/>
      <c r="BX54" s="205" t="s">
        <v>564</v>
      </c>
      <c r="BY54" s="218">
        <v>0</v>
      </c>
      <c r="BZ54" s="230"/>
      <c r="CB54" s="279"/>
    </row>
    <row r="55" spans="1:80" ht="15.75" thickBot="1">
      <c r="A55" s="279"/>
      <c r="C55" s="279"/>
      <c r="N55" s="42" t="s">
        <v>480</v>
      </c>
      <c r="O55" s="41"/>
      <c r="P55" s="41">
        <v>0</v>
      </c>
      <c r="Q55" s="41">
        <f>SUM(P39:P55)</f>
        <v>0</v>
      </c>
      <c r="S55" s="279"/>
      <c r="T55" s="11"/>
      <c r="U55" s="11" t="s">
        <v>51</v>
      </c>
      <c r="V55" s="12" t="str">
        <f>AB195</f>
        <v>V</v>
      </c>
      <c r="W55" s="11">
        <f>AC200</f>
        <v>0</v>
      </c>
      <c r="X55" s="11">
        <f>AD200</f>
        <v>0</v>
      </c>
      <c r="AA55" s="11" t="s">
        <v>372</v>
      </c>
      <c r="AB55" s="12"/>
      <c r="AC55" s="11"/>
      <c r="AD55" s="11"/>
      <c r="AG55" s="326" t="s">
        <v>361</v>
      </c>
      <c r="AH55" s="327"/>
      <c r="AI55" s="313"/>
      <c r="AK55" s="279"/>
      <c r="AL55" s="12"/>
      <c r="AM55" s="512"/>
      <c r="AN55" s="11"/>
      <c r="AO55" s="11"/>
      <c r="AP55" s="11"/>
      <c r="AY55" s="279"/>
      <c r="BW55" s="279"/>
      <c r="BX55" s="198" t="s">
        <v>586</v>
      </c>
      <c r="BY55" s="228">
        <v>0</v>
      </c>
      <c r="BZ55" s="228"/>
      <c r="CB55" s="279"/>
    </row>
    <row r="56" spans="1:80" ht="16.5" thickTop="1" thickBot="1">
      <c r="A56" s="279"/>
      <c r="C56" s="279"/>
      <c r="N56" s="11"/>
      <c r="O56" s="11"/>
      <c r="P56" s="11"/>
      <c r="Q56" s="11">
        <f>Q37-Q55</f>
        <v>0</v>
      </c>
      <c r="S56" s="279"/>
      <c r="T56" s="11"/>
      <c r="U56" s="11" t="s">
        <v>53</v>
      </c>
      <c r="V56" s="12" t="str">
        <f>AB202</f>
        <v>W</v>
      </c>
      <c r="W56" s="11">
        <f>AC204</f>
        <v>0</v>
      </c>
      <c r="X56" s="11">
        <f>AD204</f>
        <v>0</v>
      </c>
      <c r="AA56" s="16" t="s">
        <v>38</v>
      </c>
      <c r="AB56" s="12"/>
      <c r="AC56" s="17"/>
      <c r="AD56" s="17"/>
      <c r="AG56" s="317" t="s">
        <v>317</v>
      </c>
      <c r="AH56" s="317"/>
      <c r="AI56" s="313"/>
      <c r="AK56" s="279"/>
      <c r="AL56" s="12"/>
      <c r="AM56" s="11"/>
      <c r="AN56" s="11"/>
      <c r="AO56" s="11"/>
      <c r="AP56" s="11"/>
      <c r="AY56" s="279"/>
      <c r="BW56" s="279"/>
      <c r="BX56" s="198"/>
      <c r="BY56" s="216"/>
      <c r="BZ56" s="216"/>
      <c r="CB56" s="279"/>
    </row>
    <row r="57" spans="1:80" ht="15.75" thickTop="1">
      <c r="A57" s="279"/>
      <c r="C57" s="279"/>
      <c r="N57" s="11" t="s">
        <v>405</v>
      </c>
      <c r="O57" s="11"/>
      <c r="P57" s="11"/>
      <c r="Q57" s="11"/>
      <c r="S57" s="279"/>
      <c r="T57" s="11"/>
      <c r="U57" s="11"/>
      <c r="V57" s="12"/>
      <c r="W57" s="11"/>
      <c r="X57" s="11"/>
      <c r="AA57" s="16"/>
      <c r="AB57" s="12"/>
      <c r="AC57" s="11"/>
      <c r="AD57" s="11"/>
      <c r="AG57" s="504" t="s">
        <v>319</v>
      </c>
      <c r="AH57" s="317"/>
      <c r="AI57" s="313"/>
      <c r="AK57" s="279"/>
      <c r="AL57" s="12" t="s">
        <v>98</v>
      </c>
      <c r="AM57" s="10" t="s">
        <v>99</v>
      </c>
      <c r="AN57" s="11"/>
      <c r="AO57" s="11"/>
      <c r="AP57" s="11"/>
      <c r="AY57" s="279"/>
      <c r="BW57" s="279"/>
      <c r="BX57" s="201"/>
      <c r="BY57" s="218"/>
      <c r="BZ57" s="218"/>
      <c r="CB57" s="279"/>
    </row>
    <row r="58" spans="1:80" ht="15.75" thickBot="1">
      <c r="A58" s="279"/>
      <c r="C58" s="279"/>
      <c r="N58" s="11" t="s">
        <v>406</v>
      </c>
      <c r="O58" s="11"/>
      <c r="P58" s="11">
        <v>0</v>
      </c>
      <c r="Q58" s="11"/>
      <c r="S58" s="279"/>
      <c r="T58" s="11"/>
      <c r="U58" s="19" t="s">
        <v>38</v>
      </c>
      <c r="V58" s="12"/>
      <c r="W58" s="17"/>
      <c r="X58" s="17"/>
      <c r="AA58" s="13" t="s">
        <v>110</v>
      </c>
      <c r="AB58" s="12" t="s">
        <v>297</v>
      </c>
      <c r="AC58" s="11"/>
      <c r="AD58" s="11"/>
      <c r="AG58" s="504"/>
      <c r="AH58" s="317"/>
      <c r="AI58" s="313"/>
      <c r="AK58" s="279"/>
      <c r="AL58" s="12" t="s">
        <v>100</v>
      </c>
      <c r="AM58" s="11" t="s">
        <v>101</v>
      </c>
      <c r="AN58" s="11"/>
      <c r="AO58" s="11"/>
      <c r="AP58" s="11"/>
      <c r="AY58" s="279"/>
      <c r="BW58" s="279"/>
      <c r="BX58" s="201" t="s">
        <v>587</v>
      </c>
      <c r="BY58" s="227">
        <f>BY55+BY44+BY31</f>
        <v>0</v>
      </c>
      <c r="BZ58" s="227"/>
      <c r="CB58" s="279"/>
    </row>
    <row r="59" spans="1:80" ht="15.75" customHeight="1" thickTop="1">
      <c r="A59" s="279"/>
      <c r="C59" s="279"/>
      <c r="N59" s="11" t="s">
        <v>407</v>
      </c>
      <c r="O59" s="11"/>
      <c r="P59" s="11">
        <f>[2]Consolidated!E22</f>
        <v>0</v>
      </c>
      <c r="Q59" s="11"/>
      <c r="S59" s="279"/>
      <c r="T59" s="11"/>
      <c r="U59" s="11"/>
      <c r="V59" s="12"/>
      <c r="W59" s="11"/>
      <c r="X59" s="11"/>
      <c r="AA59" s="11" t="s">
        <v>111</v>
      </c>
      <c r="AB59" s="12"/>
      <c r="AC59" s="11"/>
      <c r="AD59" s="11"/>
      <c r="AG59" s="323"/>
      <c r="AH59" s="328"/>
      <c r="AI59" s="313"/>
      <c r="AK59" s="279"/>
      <c r="AL59" s="12"/>
      <c r="AM59" s="11" t="s">
        <v>102</v>
      </c>
      <c r="AN59" s="11"/>
      <c r="AO59" s="11"/>
      <c r="AP59" s="11"/>
      <c r="AY59" s="279"/>
      <c r="BW59" s="279"/>
      <c r="BX59" s="201" t="s">
        <v>588</v>
      </c>
      <c r="BY59" s="218">
        <v>0</v>
      </c>
      <c r="BZ59" s="218"/>
      <c r="CB59" s="279"/>
    </row>
    <row r="60" spans="1:80">
      <c r="A60" s="279"/>
      <c r="C60" s="279"/>
      <c r="N60" s="11" t="s">
        <v>408</v>
      </c>
      <c r="O60" s="11"/>
      <c r="P60" s="11">
        <v>0</v>
      </c>
      <c r="Q60" s="11"/>
      <c r="S60" s="279"/>
      <c r="T60" s="20"/>
      <c r="U60" s="20"/>
      <c r="V60" s="22"/>
      <c r="W60" s="20"/>
      <c r="X60" s="20"/>
      <c r="AA60" s="11" t="s">
        <v>112</v>
      </c>
      <c r="AB60" s="12"/>
      <c r="AC60" s="11"/>
      <c r="AD60" s="11"/>
      <c r="AG60" s="318" t="s">
        <v>362</v>
      </c>
      <c r="AH60" s="318"/>
      <c r="AI60" s="313"/>
      <c r="AK60" s="279"/>
      <c r="AL60" s="12"/>
      <c r="AM60" s="11" t="s">
        <v>103</v>
      </c>
      <c r="AN60" s="11"/>
      <c r="AO60" s="11"/>
      <c r="AP60" s="11"/>
      <c r="AY60" s="279"/>
      <c r="BW60" s="279"/>
      <c r="BX60" s="201"/>
      <c r="BY60" s="218"/>
      <c r="BZ60" s="218"/>
      <c r="CB60" s="279"/>
    </row>
    <row r="61" spans="1:80">
      <c r="A61" s="279"/>
      <c r="C61" s="279"/>
      <c r="N61" s="11" t="s">
        <v>409</v>
      </c>
      <c r="O61" s="11"/>
      <c r="P61" s="11"/>
      <c r="Q61" s="11"/>
      <c r="S61" s="279"/>
      <c r="AA61" s="11" t="s">
        <v>113</v>
      </c>
      <c r="AB61" s="12"/>
      <c r="AC61" s="11"/>
      <c r="AD61" s="11"/>
      <c r="AG61" s="317" t="s">
        <v>317</v>
      </c>
      <c r="AH61" s="317"/>
      <c r="AI61" s="313"/>
      <c r="AK61" s="279"/>
      <c r="AL61" s="22"/>
      <c r="AM61" s="20"/>
      <c r="AN61" s="20"/>
      <c r="AO61" s="20"/>
      <c r="AP61" s="20"/>
      <c r="AY61" s="279"/>
      <c r="BW61" s="279"/>
      <c r="BX61" s="464" t="s">
        <v>589</v>
      </c>
      <c r="BY61" s="218">
        <v>0</v>
      </c>
      <c r="BZ61" s="232"/>
      <c r="CB61" s="279"/>
    </row>
    <row r="62" spans="1:80" ht="15" customHeight="1">
      <c r="A62" s="279"/>
      <c r="C62" s="279"/>
      <c r="N62" s="11" t="s">
        <v>410</v>
      </c>
      <c r="O62" s="11"/>
      <c r="P62" s="11">
        <f>R100-R89</f>
        <v>0</v>
      </c>
      <c r="Q62" s="11"/>
      <c r="S62" s="279"/>
      <c r="AA62" s="11" t="s">
        <v>114</v>
      </c>
      <c r="AB62" s="12"/>
      <c r="AC62" s="11"/>
      <c r="AD62" s="11"/>
      <c r="AG62" s="504" t="s">
        <v>319</v>
      </c>
      <c r="AH62" s="317"/>
      <c r="AI62" s="313"/>
      <c r="AK62" s="279"/>
      <c r="AY62" s="279"/>
      <c r="BW62" s="279"/>
      <c r="BX62" s="464"/>
      <c r="BY62" s="218"/>
      <c r="BZ62" s="233"/>
      <c r="CB62" s="279"/>
    </row>
    <row r="63" spans="1:80" ht="15.75" thickBot="1">
      <c r="A63" s="279"/>
      <c r="C63" s="279"/>
      <c r="N63" s="11" t="s">
        <v>411</v>
      </c>
      <c r="O63" s="11"/>
      <c r="P63" s="11">
        <f>R89</f>
        <v>0</v>
      </c>
      <c r="Q63" s="11"/>
      <c r="S63" s="279"/>
      <c r="AA63" s="11" t="s">
        <v>115</v>
      </c>
      <c r="AB63" s="12"/>
      <c r="AC63" s="11"/>
      <c r="AD63" s="11"/>
      <c r="AG63" s="504"/>
      <c r="AH63" s="317"/>
      <c r="AI63" s="313"/>
      <c r="AK63" s="279"/>
      <c r="AY63" s="279"/>
      <c r="BW63" s="279"/>
      <c r="BX63" s="198" t="s">
        <v>590</v>
      </c>
      <c r="BY63" s="228">
        <f>SUM(BY58:BY61)</f>
        <v>0</v>
      </c>
      <c r="BZ63" s="228"/>
      <c r="CB63" s="279"/>
    </row>
    <row r="64" spans="1:80" ht="15.75" customHeight="1" thickTop="1">
      <c r="A64" s="279"/>
      <c r="C64" s="279"/>
      <c r="N64" s="11" t="s">
        <v>412</v>
      </c>
      <c r="O64" s="11"/>
      <c r="P64" s="11">
        <f>O129</f>
        <v>0</v>
      </c>
      <c r="Q64" s="11"/>
      <c r="S64" s="279"/>
      <c r="AA64" s="23" t="s">
        <v>116</v>
      </c>
      <c r="AB64" s="12"/>
      <c r="AC64" s="11"/>
      <c r="AD64" s="11"/>
      <c r="AG64" s="317" t="s">
        <v>356</v>
      </c>
      <c r="AH64" s="317"/>
      <c r="AI64" s="313"/>
      <c r="AK64" s="279"/>
      <c r="AY64" s="279"/>
      <c r="BW64" s="279"/>
      <c r="BX64" s="198"/>
      <c r="BY64" s="234">
        <f>BY71-BY63</f>
        <v>0</v>
      </c>
      <c r="BZ64" s="234"/>
      <c r="CB64" s="279"/>
    </row>
    <row r="65" spans="1:80">
      <c r="A65" s="279"/>
      <c r="C65" s="279"/>
      <c r="N65" s="11" t="s">
        <v>413</v>
      </c>
      <c r="O65" s="11"/>
      <c r="P65" s="11"/>
      <c r="Q65" s="11"/>
      <c r="S65" s="279"/>
      <c r="AA65" s="11" t="s">
        <v>117</v>
      </c>
      <c r="AB65" s="12"/>
      <c r="AC65" s="11"/>
      <c r="AD65" s="11"/>
      <c r="AG65" s="326"/>
      <c r="AH65" s="326"/>
      <c r="AI65" s="313"/>
      <c r="AK65" s="279"/>
      <c r="AY65" s="279"/>
      <c r="BW65" s="279"/>
      <c r="BX65" s="206"/>
      <c r="BY65" s="235"/>
      <c r="BZ65" s="235"/>
      <c r="CB65" s="279"/>
    </row>
    <row r="66" spans="1:80">
      <c r="A66" s="279"/>
      <c r="C66" s="279"/>
      <c r="N66" s="11" t="s">
        <v>414</v>
      </c>
      <c r="O66" s="11"/>
      <c r="P66" s="11">
        <v>0</v>
      </c>
      <c r="Q66" s="11"/>
      <c r="S66" s="279"/>
      <c r="AA66" s="11" t="s">
        <v>118</v>
      </c>
      <c r="AB66" s="12"/>
      <c r="AC66" s="11"/>
      <c r="AD66" s="11"/>
      <c r="AG66" s="317"/>
      <c r="AH66" s="317"/>
      <c r="AI66" s="313"/>
      <c r="AK66" s="279"/>
      <c r="AY66" s="279"/>
      <c r="BW66" s="279"/>
      <c r="BX66" s="207" t="s">
        <v>591</v>
      </c>
      <c r="BY66" s="235"/>
      <c r="BZ66" s="235"/>
      <c r="CB66" s="279"/>
    </row>
    <row r="67" spans="1:80">
      <c r="A67" s="279"/>
      <c r="C67" s="279"/>
      <c r="N67" s="11" t="s">
        <v>415</v>
      </c>
      <c r="O67" s="11"/>
      <c r="P67" s="11"/>
      <c r="Q67" s="11"/>
      <c r="S67" s="279"/>
      <c r="AA67" s="11" t="s">
        <v>119</v>
      </c>
      <c r="AB67" s="12"/>
      <c r="AC67" s="11"/>
      <c r="AD67" s="11"/>
      <c r="AG67" s="519" t="s">
        <v>363</v>
      </c>
      <c r="AH67" s="329"/>
      <c r="AI67" s="313"/>
      <c r="AK67" s="279"/>
      <c r="AY67" s="279"/>
      <c r="BW67" s="279"/>
      <c r="BX67" s="206"/>
      <c r="BY67" s="212" t="s">
        <v>547</v>
      </c>
      <c r="BZ67" s="212"/>
      <c r="CB67" s="279"/>
    </row>
    <row r="68" spans="1:80" ht="15.75" thickBot="1">
      <c r="A68" s="279"/>
      <c r="C68" s="279"/>
      <c r="N68" s="11" t="s">
        <v>416</v>
      </c>
      <c r="O68" s="11"/>
      <c r="P68" s="11">
        <f>[2]Consolidated!AJ142</f>
        <v>0</v>
      </c>
      <c r="Q68" s="11"/>
      <c r="S68" s="279"/>
      <c r="AA68" s="16" t="s">
        <v>38</v>
      </c>
      <c r="AB68" s="12"/>
      <c r="AC68" s="17"/>
      <c r="AD68" s="17"/>
      <c r="AG68" s="519"/>
      <c r="AH68" s="329"/>
      <c r="AI68" s="313"/>
      <c r="AK68" s="279"/>
      <c r="AY68" s="279"/>
      <c r="BW68" s="279"/>
      <c r="BX68" s="206" t="s">
        <v>592</v>
      </c>
      <c r="BY68" s="227">
        <v>0</v>
      </c>
      <c r="BZ68" s="227"/>
      <c r="CB68" s="279"/>
    </row>
    <row r="69" spans="1:80" ht="15.75" thickTop="1">
      <c r="A69" s="279"/>
      <c r="C69" s="279"/>
      <c r="N69" s="11" t="s">
        <v>417</v>
      </c>
      <c r="O69" s="11"/>
      <c r="P69" s="11">
        <f>[2]Consolidated!AJ144</f>
        <v>0</v>
      </c>
      <c r="Q69" s="11"/>
      <c r="S69" s="279"/>
      <c r="AA69" s="11"/>
      <c r="AB69" s="12"/>
      <c r="AC69" s="11"/>
      <c r="AD69" s="11"/>
      <c r="AG69" s="330" t="s">
        <v>324</v>
      </c>
      <c r="AH69" s="330"/>
      <c r="AI69" s="313"/>
      <c r="AK69" s="279"/>
      <c r="AY69" s="279"/>
      <c r="BW69" s="279"/>
      <c r="BX69" s="206" t="s">
        <v>593</v>
      </c>
      <c r="BY69" s="231">
        <v>0</v>
      </c>
      <c r="BZ69" s="227"/>
      <c r="CB69" s="279"/>
    </row>
    <row r="70" spans="1:80" ht="15" customHeight="1">
      <c r="A70" s="279"/>
      <c r="C70" s="279"/>
      <c r="N70" s="11" t="s">
        <v>418</v>
      </c>
      <c r="O70" s="11"/>
      <c r="P70" s="11">
        <f>[2]Consolidated!AJ147</f>
        <v>0</v>
      </c>
      <c r="Q70" s="11"/>
      <c r="S70" s="279"/>
      <c r="AA70" s="13" t="s">
        <v>373</v>
      </c>
      <c r="AB70" s="12" t="s">
        <v>298</v>
      </c>
      <c r="AC70" s="11"/>
      <c r="AD70" s="11"/>
      <c r="AG70" s="331" t="s">
        <v>325</v>
      </c>
      <c r="AH70" s="332"/>
      <c r="AI70" s="313"/>
      <c r="AK70" s="279"/>
      <c r="AY70" s="279"/>
      <c r="BW70" s="279"/>
      <c r="BX70" s="206" t="s">
        <v>594</v>
      </c>
      <c r="BY70" s="227">
        <v>0</v>
      </c>
      <c r="BZ70" s="227"/>
      <c r="CB70" s="279"/>
    </row>
    <row r="71" spans="1:80" ht="17.25" thickBot="1">
      <c r="A71" s="279"/>
      <c r="C71" s="279"/>
      <c r="N71" s="11" t="s">
        <v>419</v>
      </c>
      <c r="O71" s="11"/>
      <c r="P71" s="11">
        <f>[2]Consolidated!AJ145</f>
        <v>0</v>
      </c>
      <c r="Q71" s="11"/>
      <c r="S71" s="279"/>
      <c r="AA71" s="11" t="s">
        <v>372</v>
      </c>
      <c r="AB71" s="12"/>
      <c r="AC71" s="11"/>
      <c r="AD71" s="11"/>
      <c r="AG71" s="331"/>
      <c r="AH71" s="332"/>
      <c r="AI71" s="313"/>
      <c r="AK71" s="279"/>
      <c r="AY71" s="279"/>
      <c r="BW71" s="279"/>
      <c r="BX71" s="238"/>
      <c r="BY71" s="236">
        <f>SUM(BY68:BY70)</f>
        <v>0</v>
      </c>
      <c r="BZ71" s="236"/>
      <c r="CB71" s="279"/>
    </row>
    <row r="72" spans="1:80" ht="16.5" thickTop="1" thickBot="1">
      <c r="A72" s="279"/>
      <c r="C72" s="279"/>
      <c r="N72" s="11" t="s">
        <v>420</v>
      </c>
      <c r="O72" s="11"/>
      <c r="P72" s="11">
        <f>[2]Consolidated!AJ146</f>
        <v>0</v>
      </c>
      <c r="Q72" s="11">
        <f>+SUM(P58:P72)</f>
        <v>0</v>
      </c>
      <c r="S72" s="279"/>
      <c r="AA72" s="16" t="s">
        <v>38</v>
      </c>
      <c r="AB72" s="12"/>
      <c r="AC72" s="17"/>
      <c r="AD72" s="17"/>
      <c r="AG72" s="316" t="s">
        <v>326</v>
      </c>
      <c r="AH72" s="316"/>
      <c r="AI72" s="313"/>
      <c r="AK72" s="279"/>
      <c r="AY72" s="279"/>
      <c r="BW72" s="279"/>
      <c r="BX72" s="208"/>
      <c r="BY72" s="237"/>
      <c r="BZ72" s="237"/>
      <c r="CB72" s="279"/>
    </row>
    <row r="73" spans="1:80" ht="15.75" customHeight="1" thickTop="1">
      <c r="A73" s="279"/>
      <c r="C73" s="279"/>
      <c r="N73" s="11"/>
      <c r="O73" s="11"/>
      <c r="P73" s="11"/>
      <c r="Q73" s="11">
        <f>+SUM(Q56:Q72)</f>
        <v>0</v>
      </c>
      <c r="S73" s="279"/>
      <c r="AA73" s="11"/>
      <c r="AB73" s="12"/>
      <c r="AC73" s="11"/>
      <c r="AD73" s="11"/>
      <c r="AG73" s="504" t="s">
        <v>350</v>
      </c>
      <c r="AH73" s="317"/>
      <c r="AI73" s="313"/>
      <c r="AK73" s="279"/>
      <c r="AY73" s="279"/>
      <c r="BW73" s="279"/>
      <c r="BX73" s="142"/>
      <c r="BY73" s="140"/>
      <c r="BZ73" s="143"/>
      <c r="CB73" s="279"/>
    </row>
    <row r="74" spans="1:80">
      <c r="A74" s="279"/>
      <c r="C74" s="279"/>
      <c r="N74" s="11"/>
      <c r="O74" s="11"/>
      <c r="P74" s="11"/>
      <c r="Q74" s="11"/>
      <c r="S74" s="279"/>
      <c r="AA74" s="13" t="s">
        <v>120</v>
      </c>
      <c r="AB74" s="12" t="s">
        <v>299</v>
      </c>
      <c r="AC74" s="11"/>
      <c r="AD74" s="11"/>
      <c r="AG74" s="504"/>
      <c r="AH74" s="317"/>
      <c r="AI74" s="313"/>
      <c r="AK74" s="279"/>
      <c r="AY74" s="279"/>
      <c r="BW74" s="279"/>
      <c r="BX74" s="144"/>
      <c r="BY74" s="143"/>
      <c r="BZ74" s="143"/>
      <c r="CB74" s="279"/>
    </row>
    <row r="75" spans="1:80" ht="15" customHeight="1">
      <c r="A75" s="279"/>
      <c r="C75" s="279"/>
      <c r="N75" s="11" t="s">
        <v>402</v>
      </c>
      <c r="O75" s="11"/>
      <c r="P75" s="11"/>
      <c r="Q75" s="11"/>
      <c r="S75" s="279"/>
      <c r="AA75" s="11" t="s">
        <v>121</v>
      </c>
      <c r="AB75" s="12"/>
      <c r="AC75" s="11"/>
      <c r="AD75" s="11"/>
      <c r="AG75" s="504"/>
      <c r="AH75" s="317"/>
      <c r="AI75" s="313"/>
      <c r="AK75" s="279"/>
      <c r="AY75" s="279"/>
      <c r="BW75" s="279"/>
      <c r="BX75" s="144"/>
      <c r="BY75" s="143"/>
      <c r="BZ75" s="143"/>
      <c r="CB75" s="279"/>
    </row>
    <row r="76" spans="1:80">
      <c r="A76" s="279"/>
      <c r="C76" s="279"/>
      <c r="N76" s="11" t="s">
        <v>421</v>
      </c>
      <c r="O76" s="11"/>
      <c r="P76" s="11">
        <v>0</v>
      </c>
      <c r="Q76" s="11"/>
      <c r="S76" s="279"/>
      <c r="AA76" s="11" t="s">
        <v>122</v>
      </c>
      <c r="AB76" s="12"/>
      <c r="AC76" s="11"/>
      <c r="AD76" s="11"/>
      <c r="AG76" s="504" t="s">
        <v>351</v>
      </c>
      <c r="AH76" s="317"/>
      <c r="AI76" s="313"/>
      <c r="AK76" s="279"/>
      <c r="AY76" s="279"/>
      <c r="BW76" s="279"/>
      <c r="BX76" s="163"/>
      <c r="BY76" s="145"/>
      <c r="BZ76" s="146"/>
      <c r="CB76" s="279"/>
    </row>
    <row r="77" spans="1:80" ht="15.75" customHeight="1" thickBot="1">
      <c r="A77" s="279"/>
      <c r="C77" s="279"/>
      <c r="N77" s="11" t="s">
        <v>422</v>
      </c>
      <c r="O77" s="11"/>
      <c r="P77" s="11">
        <v>0</v>
      </c>
      <c r="Q77" s="11"/>
      <c r="S77" s="279"/>
      <c r="AA77" s="16" t="s">
        <v>38</v>
      </c>
      <c r="AB77" s="12"/>
      <c r="AC77" s="17"/>
      <c r="AD77" s="17"/>
      <c r="AG77" s="504"/>
      <c r="AH77" s="317"/>
      <c r="AI77" s="313"/>
      <c r="AK77" s="279"/>
      <c r="AY77" s="279"/>
      <c r="BW77" s="279"/>
      <c r="BX77" s="147"/>
      <c r="BY77" s="149"/>
      <c r="BZ77" s="141"/>
      <c r="CB77" s="279"/>
    </row>
    <row r="78" spans="1:80" ht="15.75" thickTop="1">
      <c r="A78" s="279"/>
      <c r="C78" s="279"/>
      <c r="N78" s="11" t="s">
        <v>423</v>
      </c>
      <c r="O78" s="11"/>
      <c r="P78" s="11">
        <v>0</v>
      </c>
      <c r="Q78" s="11"/>
      <c r="S78" s="279"/>
      <c r="AA78" s="11"/>
      <c r="AB78" s="12"/>
      <c r="AC78" s="11"/>
      <c r="AD78" s="11"/>
      <c r="AG78" s="504" t="s">
        <v>319</v>
      </c>
      <c r="AH78" s="317"/>
      <c r="AI78" s="313"/>
      <c r="AK78" s="279"/>
      <c r="AY78" s="279"/>
      <c r="BW78" s="279"/>
      <c r="BX78" s="150"/>
      <c r="BY78" s="152"/>
      <c r="BZ78" s="141"/>
      <c r="CB78" s="279"/>
    </row>
    <row r="79" spans="1:80">
      <c r="A79" s="279"/>
      <c r="C79" s="279"/>
      <c r="N79" s="11" t="s">
        <v>424</v>
      </c>
      <c r="O79" s="11"/>
      <c r="P79" s="11">
        <f>'[2]PF &amp; PT Recon'!H19</f>
        <v>0</v>
      </c>
      <c r="Q79" s="11"/>
      <c r="S79" s="279"/>
      <c r="AA79" s="13" t="s">
        <v>124</v>
      </c>
      <c r="AB79" s="12" t="s">
        <v>300</v>
      </c>
      <c r="AC79" s="11"/>
      <c r="AD79" s="11"/>
      <c r="AG79" s="504"/>
      <c r="AH79" s="317"/>
      <c r="AI79" s="313"/>
      <c r="AK79" s="279"/>
      <c r="AY79" s="279"/>
      <c r="BW79" s="279"/>
      <c r="BX79" s="141"/>
      <c r="BY79" s="152"/>
      <c r="BZ79" s="141"/>
      <c r="CB79" s="279"/>
    </row>
    <row r="80" spans="1:80">
      <c r="A80" s="279"/>
      <c r="C80" s="279"/>
      <c r="N80" s="11"/>
      <c r="O80" s="11"/>
      <c r="P80" s="11"/>
      <c r="Q80" s="11"/>
      <c r="S80" s="279"/>
      <c r="AA80" s="11" t="s">
        <v>127</v>
      </c>
      <c r="AB80" s="12"/>
      <c r="AC80" s="11"/>
      <c r="AD80" s="11"/>
      <c r="AG80" s="504" t="s">
        <v>353</v>
      </c>
      <c r="AH80" s="317"/>
      <c r="AI80" s="313"/>
      <c r="AK80" s="279"/>
      <c r="AY80" s="279"/>
      <c r="BW80" s="279"/>
      <c r="BX80" s="153"/>
      <c r="BY80" s="154"/>
      <c r="BZ80" s="141"/>
      <c r="CB80" s="279"/>
    </row>
    <row r="81" spans="1:80">
      <c r="A81" s="279"/>
      <c r="C81" s="279"/>
      <c r="N81" s="11" t="s">
        <v>425</v>
      </c>
      <c r="O81" s="11"/>
      <c r="P81" s="11"/>
      <c r="Q81" s="11"/>
      <c r="S81" s="279"/>
      <c r="AA81" s="11" t="s">
        <v>125</v>
      </c>
      <c r="AB81" s="12"/>
      <c r="AC81" s="11"/>
      <c r="AD81" s="11"/>
      <c r="AG81" s="504"/>
      <c r="AH81" s="317"/>
      <c r="AI81" s="313"/>
      <c r="AK81" s="279"/>
      <c r="AY81" s="279"/>
      <c r="BW81" s="279"/>
      <c r="BX81" s="141"/>
      <c r="BY81" s="152"/>
      <c r="BZ81" s="140"/>
      <c r="CB81" s="279"/>
    </row>
    <row r="82" spans="1:80" ht="15.75" thickBot="1">
      <c r="A82" s="279"/>
      <c r="C82" s="279"/>
      <c r="N82" s="11" t="s">
        <v>426</v>
      </c>
      <c r="O82" s="11"/>
      <c r="P82" s="11">
        <v>0</v>
      </c>
      <c r="Q82" s="11"/>
      <c r="S82" s="279"/>
      <c r="AA82" s="16" t="s">
        <v>38</v>
      </c>
      <c r="AB82" s="12"/>
      <c r="AC82" s="17"/>
      <c r="AD82" s="17"/>
      <c r="AG82" s="317"/>
      <c r="AH82" s="317"/>
      <c r="AI82" s="313"/>
      <c r="AK82" s="279"/>
      <c r="AY82" s="279"/>
      <c r="BW82" s="279"/>
      <c r="BX82" s="141"/>
      <c r="BY82" s="152"/>
      <c r="BZ82" s="140"/>
      <c r="CB82" s="279"/>
    </row>
    <row r="83" spans="1:80" ht="15.75" customHeight="1" thickTop="1">
      <c r="A83" s="279"/>
      <c r="C83" s="279"/>
      <c r="N83" s="11"/>
      <c r="O83" s="11"/>
      <c r="P83" s="11"/>
      <c r="Q83" s="11">
        <f>SUM(P76:P83)</f>
        <v>0</v>
      </c>
      <c r="S83" s="279"/>
      <c r="AA83" s="11"/>
      <c r="AB83" s="12"/>
      <c r="AC83" s="11"/>
      <c r="AD83" s="11"/>
      <c r="AG83" s="318" t="s">
        <v>354</v>
      </c>
      <c r="AH83" s="318"/>
      <c r="AI83" s="313"/>
      <c r="AK83" s="279"/>
      <c r="AY83" s="279"/>
      <c r="BW83" s="279"/>
      <c r="BX83" s="141"/>
      <c r="BY83" s="155"/>
      <c r="BZ83" s="147"/>
      <c r="CB83" s="279"/>
    </row>
    <row r="84" spans="1:80">
      <c r="A84" s="279"/>
      <c r="C84" s="279"/>
      <c r="N84" s="11"/>
      <c r="O84" s="11"/>
      <c r="P84" s="11"/>
      <c r="Q84" s="11">
        <f>+Q73-Q83</f>
        <v>0</v>
      </c>
      <c r="S84" s="279"/>
      <c r="AA84" s="13" t="s">
        <v>139</v>
      </c>
      <c r="AB84" s="12" t="s">
        <v>61</v>
      </c>
      <c r="AC84" s="11"/>
      <c r="AD84" s="11"/>
      <c r="AG84" s="319" t="s">
        <v>327</v>
      </c>
      <c r="AH84" s="319"/>
      <c r="AI84" s="313"/>
      <c r="AK84" s="279"/>
      <c r="AY84" s="279"/>
      <c r="BW84" s="279"/>
      <c r="BX84" s="156"/>
      <c r="BY84" s="157"/>
      <c r="BZ84" s="147"/>
      <c r="CB84" s="279"/>
    </row>
    <row r="85" spans="1:80">
      <c r="A85" s="279"/>
      <c r="C85" s="279"/>
      <c r="N85" s="11" t="s">
        <v>427</v>
      </c>
      <c r="O85" s="11"/>
      <c r="P85" s="11"/>
      <c r="Q85" s="11"/>
      <c r="S85" s="279"/>
      <c r="AA85" s="11" t="s">
        <v>140</v>
      </c>
      <c r="AB85" s="12"/>
      <c r="AC85" s="11"/>
      <c r="AD85" s="11"/>
      <c r="AG85" s="319" t="s">
        <v>318</v>
      </c>
      <c r="AH85" s="319"/>
      <c r="AI85" s="313"/>
      <c r="AK85" s="279"/>
      <c r="AY85" s="279"/>
      <c r="BW85" s="279"/>
      <c r="BX85" s="158"/>
      <c r="BY85" s="141"/>
      <c r="BZ85" s="150"/>
      <c r="CB85" s="279"/>
    </row>
    <row r="86" spans="1:80">
      <c r="A86" s="279"/>
      <c r="C86" s="279"/>
      <c r="N86" s="11" t="s">
        <v>428</v>
      </c>
      <c r="O86" s="11"/>
      <c r="P86" s="11"/>
      <c r="Q86" s="11">
        <f>P40</f>
        <v>0</v>
      </c>
      <c r="S86" s="279"/>
      <c r="AA86" s="11" t="s">
        <v>141</v>
      </c>
      <c r="AB86" s="12"/>
      <c r="AC86" s="11"/>
      <c r="AD86" s="11"/>
      <c r="AG86" s="504" t="s">
        <v>319</v>
      </c>
      <c r="AH86" s="317"/>
      <c r="AI86" s="313"/>
      <c r="AK86" s="279"/>
      <c r="AY86" s="279"/>
      <c r="BW86" s="279"/>
      <c r="BX86" s="159"/>
      <c r="BY86" s="152"/>
      <c r="BZ86" s="140"/>
      <c r="CB86" s="279"/>
    </row>
    <row r="87" spans="1:80">
      <c r="A87" s="279"/>
      <c r="C87" s="279"/>
      <c r="N87" s="11" t="s">
        <v>429</v>
      </c>
      <c r="O87" s="11"/>
      <c r="P87" s="11"/>
      <c r="Q87" s="11">
        <f>+SUM(Q84:Q86)</f>
        <v>0</v>
      </c>
      <c r="S87" s="279"/>
      <c r="AA87" s="11" t="s">
        <v>142</v>
      </c>
      <c r="AB87" s="12"/>
      <c r="AC87" s="11"/>
      <c r="AD87" s="11"/>
      <c r="AG87" s="504"/>
      <c r="AH87" s="317"/>
      <c r="AI87" s="313"/>
      <c r="AK87" s="279"/>
      <c r="AY87" s="279"/>
      <c r="BW87" s="279"/>
      <c r="BX87" s="159"/>
      <c r="BY87" s="152"/>
      <c r="BZ87" s="140"/>
      <c r="CB87" s="279"/>
    </row>
    <row r="88" spans="1:80" ht="15" customHeight="1">
      <c r="A88" s="279"/>
      <c r="C88" s="279"/>
      <c r="N88" s="11" t="s">
        <v>430</v>
      </c>
      <c r="O88" s="11"/>
      <c r="P88" s="11"/>
      <c r="Q88" s="11"/>
      <c r="S88" s="279"/>
      <c r="AA88" s="11" t="s">
        <v>143</v>
      </c>
      <c r="AB88" s="12"/>
      <c r="AC88" s="11"/>
      <c r="AD88" s="11"/>
      <c r="AG88" s="317" t="s">
        <v>356</v>
      </c>
      <c r="AH88" s="317"/>
      <c r="AI88" s="313"/>
      <c r="AK88" s="279"/>
      <c r="AY88" s="279"/>
      <c r="BW88" s="279"/>
      <c r="BX88" s="148"/>
      <c r="BY88" s="152"/>
      <c r="BZ88" s="140"/>
      <c r="CB88" s="279"/>
    </row>
    <row r="89" spans="1:80">
      <c r="A89" s="279"/>
      <c r="C89" s="279"/>
      <c r="N89" s="11" t="s">
        <v>431</v>
      </c>
      <c r="O89" s="11"/>
      <c r="P89" s="11">
        <v>0</v>
      </c>
      <c r="Q89" s="11"/>
      <c r="S89" s="279"/>
      <c r="AA89" s="11" t="s">
        <v>144</v>
      </c>
      <c r="AB89" s="12"/>
      <c r="AC89" s="11"/>
      <c r="AD89" s="11"/>
      <c r="AG89" s="317"/>
      <c r="AH89" s="317"/>
      <c r="AI89" s="313"/>
      <c r="AK89" s="279"/>
      <c r="AY89" s="279"/>
      <c r="BW89" s="279"/>
      <c r="BX89" s="151"/>
      <c r="BY89" s="152"/>
      <c r="BZ89" s="140"/>
      <c r="CB89" s="279"/>
    </row>
    <row r="90" spans="1:80">
      <c r="A90" s="279"/>
      <c r="C90" s="279"/>
      <c r="N90" s="11" t="s">
        <v>432</v>
      </c>
      <c r="O90" s="11"/>
      <c r="P90" s="11"/>
      <c r="Q90" s="11">
        <f>P89*50%</f>
        <v>0</v>
      </c>
      <c r="S90" s="279"/>
      <c r="AA90" s="11" t="s">
        <v>145</v>
      </c>
      <c r="AB90" s="12"/>
      <c r="AC90" s="11"/>
      <c r="AD90" s="11"/>
      <c r="AG90" s="318" t="s">
        <v>357</v>
      </c>
      <c r="AH90" s="318"/>
      <c r="AI90" s="313"/>
      <c r="AK90" s="279"/>
      <c r="AY90" s="279"/>
      <c r="BW90" s="279"/>
      <c r="BX90" s="153"/>
      <c r="BY90" s="152"/>
      <c r="BZ90" s="140"/>
      <c r="CB90" s="279"/>
    </row>
    <row r="91" spans="1:80" ht="15.75" thickBot="1">
      <c r="A91" s="279"/>
      <c r="C91" s="279"/>
      <c r="N91" s="11" t="s">
        <v>433</v>
      </c>
      <c r="O91" s="11"/>
      <c r="P91" s="11"/>
      <c r="Q91" s="11">
        <f>Q87-Q90</f>
        <v>0</v>
      </c>
      <c r="S91" s="279"/>
      <c r="AA91" s="16" t="s">
        <v>38</v>
      </c>
      <c r="AB91" s="12"/>
      <c r="AC91" s="17"/>
      <c r="AD91" s="17"/>
      <c r="AG91" s="504" t="s">
        <v>319</v>
      </c>
      <c r="AH91" s="317"/>
      <c r="AI91" s="313"/>
      <c r="AK91" s="279"/>
      <c r="AY91" s="279"/>
      <c r="BW91" s="279"/>
      <c r="BX91" s="159"/>
      <c r="BY91" s="152"/>
      <c r="BZ91" s="160"/>
      <c r="CB91" s="279"/>
    </row>
    <row r="92" spans="1:80" ht="15.75" customHeight="1" thickTop="1">
      <c r="A92" s="279"/>
      <c r="C92" s="279"/>
      <c r="N92" s="11"/>
      <c r="O92" s="11"/>
      <c r="P92" s="11"/>
      <c r="Q92" s="11"/>
      <c r="S92" s="279"/>
      <c r="AA92" s="11"/>
      <c r="AB92" s="12"/>
      <c r="AC92" s="11"/>
      <c r="AD92" s="11"/>
      <c r="AG92" s="504"/>
      <c r="AH92" s="317"/>
      <c r="AI92" s="313"/>
      <c r="AK92" s="279"/>
      <c r="AY92" s="279"/>
      <c r="BW92" s="279"/>
      <c r="BX92" s="161"/>
      <c r="BY92" s="152"/>
      <c r="BZ92" s="162"/>
      <c r="CB92" s="279"/>
    </row>
    <row r="93" spans="1:80">
      <c r="A93" s="279"/>
      <c r="C93" s="279"/>
      <c r="N93" s="11" t="s">
        <v>434</v>
      </c>
      <c r="O93" s="11"/>
      <c r="P93" s="11"/>
      <c r="Q93" s="11">
        <f>Q91*30%</f>
        <v>0</v>
      </c>
      <c r="S93" s="279"/>
      <c r="AA93" s="13" t="s">
        <v>374</v>
      </c>
      <c r="AB93" s="12" t="s">
        <v>301</v>
      </c>
      <c r="AC93" s="13"/>
      <c r="AD93" s="13"/>
      <c r="AG93" s="317"/>
      <c r="AH93" s="317"/>
      <c r="AI93" s="313"/>
      <c r="AK93" s="279"/>
      <c r="AY93" s="279"/>
      <c r="BW93" s="279"/>
      <c r="CB93" s="279"/>
    </row>
    <row r="94" spans="1:80">
      <c r="A94" s="279"/>
      <c r="C94" s="279"/>
      <c r="N94" s="11" t="s">
        <v>435</v>
      </c>
      <c r="O94" s="11"/>
      <c r="P94" s="11"/>
      <c r="Q94" s="11">
        <f>+Q93*7.5%</f>
        <v>0</v>
      </c>
      <c r="S94" s="279"/>
      <c r="AA94" s="24" t="s">
        <v>375</v>
      </c>
      <c r="AB94" s="24"/>
      <c r="AC94" s="24"/>
      <c r="AD94" s="24"/>
      <c r="AG94" s="318" t="s">
        <v>359</v>
      </c>
      <c r="AH94" s="318"/>
      <c r="AI94" s="313"/>
      <c r="AK94" s="279"/>
      <c r="AY94" s="279"/>
      <c r="BW94" s="279"/>
      <c r="CB94" s="279"/>
    </row>
    <row r="95" spans="1:80">
      <c r="A95" s="279"/>
      <c r="C95" s="279"/>
      <c r="N95" s="11"/>
      <c r="O95" s="11"/>
      <c r="P95" s="11"/>
      <c r="Q95" s="11">
        <f>+Q93+Q94</f>
        <v>0</v>
      </c>
      <c r="S95" s="279"/>
      <c r="AA95" s="25" t="s">
        <v>376</v>
      </c>
      <c r="AB95" s="25"/>
      <c r="AC95" s="25"/>
      <c r="AD95" s="25"/>
      <c r="AG95" s="504" t="s">
        <v>319</v>
      </c>
      <c r="AH95" s="317"/>
      <c r="AI95" s="313"/>
      <c r="AK95" s="279"/>
      <c r="AY95" s="279"/>
      <c r="BW95" s="279"/>
      <c r="CB95" s="279"/>
    </row>
    <row r="96" spans="1:80" ht="15" customHeight="1">
      <c r="A96" s="279"/>
      <c r="C96" s="279"/>
      <c r="N96" s="11" t="s">
        <v>436</v>
      </c>
      <c r="O96" s="11"/>
      <c r="P96" s="11"/>
      <c r="Q96" s="11">
        <f>+Q95*3%</f>
        <v>0</v>
      </c>
      <c r="S96" s="279"/>
      <c r="AA96" s="25" t="s">
        <v>377</v>
      </c>
      <c r="AB96" s="25"/>
      <c r="AC96" s="25"/>
      <c r="AD96" s="25"/>
      <c r="AG96" s="504"/>
      <c r="AH96" s="317"/>
      <c r="AI96" s="313"/>
      <c r="AK96" s="279"/>
      <c r="AY96" s="279"/>
      <c r="BW96" s="279"/>
      <c r="CB96" s="279"/>
    </row>
    <row r="97" spans="1:80">
      <c r="A97" s="279"/>
      <c r="C97" s="279"/>
      <c r="N97" s="11"/>
      <c r="O97" s="11"/>
      <c r="P97" s="11"/>
      <c r="Q97" s="11">
        <f>SUM(Q95:Q96)</f>
        <v>0</v>
      </c>
      <c r="S97" s="279"/>
      <c r="AA97" s="25" t="s">
        <v>378</v>
      </c>
      <c r="AB97" s="25"/>
      <c r="AC97" s="25"/>
      <c r="AD97" s="25"/>
      <c r="AG97" s="323"/>
      <c r="AH97" s="323"/>
      <c r="AI97" s="313"/>
      <c r="AK97" s="279"/>
      <c r="AY97" s="279"/>
      <c r="BW97" s="279"/>
      <c r="CB97" s="279"/>
    </row>
    <row r="98" spans="1:80">
      <c r="A98" s="279"/>
      <c r="C98" s="279"/>
      <c r="N98" s="11" t="s">
        <v>437</v>
      </c>
      <c r="O98" s="11"/>
      <c r="P98" s="11"/>
      <c r="Q98" s="11">
        <f>[2]Consolidated!AJ34</f>
        <v>0</v>
      </c>
      <c r="S98" s="279"/>
      <c r="AA98" s="24" t="s">
        <v>375</v>
      </c>
      <c r="AB98" s="24"/>
      <c r="AC98" s="24"/>
      <c r="AD98" s="24"/>
      <c r="AG98" s="318" t="s">
        <v>360</v>
      </c>
      <c r="AH98" s="324"/>
      <c r="AI98" s="313"/>
      <c r="AK98" s="279"/>
      <c r="AY98" s="279"/>
      <c r="BW98" s="279"/>
      <c r="CB98" s="279"/>
    </row>
    <row r="99" spans="1:80">
      <c r="A99" s="279"/>
      <c r="C99" s="279"/>
      <c r="N99" s="11"/>
      <c r="O99" s="11"/>
      <c r="P99" s="11"/>
      <c r="Q99" s="11">
        <f>Q97-Q98</f>
        <v>0</v>
      </c>
      <c r="S99" s="279"/>
      <c r="AA99" s="25" t="s">
        <v>376</v>
      </c>
      <c r="AB99" s="25"/>
      <c r="AC99" s="25"/>
      <c r="AD99" s="25"/>
      <c r="AG99" s="504" t="s">
        <v>319</v>
      </c>
      <c r="AH99" s="317"/>
      <c r="AI99" s="313"/>
      <c r="AK99" s="279"/>
      <c r="AY99" s="279"/>
      <c r="BW99" s="279"/>
      <c r="CB99" s="279"/>
    </row>
    <row r="100" spans="1:80">
      <c r="A100" s="279"/>
      <c r="C100" s="279"/>
      <c r="N100" s="11" t="s">
        <v>438</v>
      </c>
      <c r="O100" s="11"/>
      <c r="P100" s="11">
        <f>[2]Consolidated!AJ35</f>
        <v>0</v>
      </c>
      <c r="Q100" s="11"/>
      <c r="S100" s="279"/>
      <c r="AA100" s="25" t="s">
        <v>377</v>
      </c>
      <c r="AB100" s="25"/>
      <c r="AC100" s="25"/>
      <c r="AD100" s="25"/>
      <c r="AG100" s="504"/>
      <c r="AH100" s="317"/>
      <c r="AI100" s="313"/>
      <c r="AK100" s="279"/>
      <c r="AY100" s="279"/>
      <c r="BW100" s="279"/>
      <c r="CB100" s="279"/>
    </row>
    <row r="101" spans="1:80" ht="15" customHeight="1">
      <c r="A101" s="279"/>
      <c r="C101" s="279"/>
      <c r="N101" s="11" t="s">
        <v>439</v>
      </c>
      <c r="O101" s="11"/>
      <c r="P101" s="11">
        <f>[2]Consolidated!AJ36+[2]Consolidated!AJ37</f>
        <v>0</v>
      </c>
      <c r="Q101" s="11">
        <f>SUM(P100:P101)</f>
        <v>0</v>
      </c>
      <c r="S101" s="279"/>
      <c r="AA101" s="25" t="s">
        <v>378</v>
      </c>
      <c r="AB101" s="25"/>
      <c r="AC101" s="25"/>
      <c r="AD101" s="25"/>
      <c r="AG101" s="317" t="s">
        <v>356</v>
      </c>
      <c r="AH101" s="317"/>
      <c r="AI101" s="313"/>
      <c r="AK101" s="279"/>
      <c r="AY101" s="279"/>
      <c r="BW101" s="279"/>
      <c r="CB101" s="279"/>
    </row>
    <row r="102" spans="1:80" ht="15.75" thickBot="1">
      <c r="A102" s="279"/>
      <c r="C102" s="279"/>
      <c r="N102" s="11" t="s">
        <v>440</v>
      </c>
      <c r="O102" s="11"/>
      <c r="P102" s="11"/>
      <c r="Q102" s="11">
        <f>Q101-Q99</f>
        <v>0</v>
      </c>
      <c r="S102" s="279"/>
      <c r="AA102" s="16" t="s">
        <v>38</v>
      </c>
      <c r="AB102" s="12"/>
      <c r="AC102" s="17"/>
      <c r="AD102" s="17"/>
      <c r="AG102" s="323"/>
      <c r="AH102" s="323"/>
      <c r="AI102" s="313"/>
      <c r="AK102" s="279"/>
      <c r="AY102" s="279"/>
      <c r="BW102" s="279"/>
      <c r="CB102" s="279"/>
    </row>
    <row r="103" spans="1:80" ht="15.75" thickTop="1">
      <c r="A103" s="279"/>
      <c r="C103" s="279"/>
      <c r="N103" s="11"/>
      <c r="O103" s="11"/>
      <c r="P103" s="11"/>
      <c r="Q103" s="11"/>
      <c r="S103" s="279"/>
      <c r="AA103" s="11"/>
      <c r="AB103" s="12"/>
      <c r="AC103" s="11"/>
      <c r="AD103" s="11"/>
      <c r="AG103" s="326" t="s">
        <v>386</v>
      </c>
      <c r="AH103" s="324"/>
      <c r="AI103" s="313"/>
      <c r="AK103" s="279"/>
      <c r="AY103" s="279"/>
      <c r="BW103" s="279"/>
      <c r="CB103" s="279"/>
    </row>
    <row r="104" spans="1:80">
      <c r="A104" s="279"/>
      <c r="C104" s="279"/>
      <c r="S104" s="279"/>
      <c r="AA104" s="11"/>
      <c r="AB104" s="12"/>
      <c r="AC104" s="11"/>
      <c r="AD104" s="11"/>
      <c r="AG104" s="504" t="s">
        <v>319</v>
      </c>
      <c r="AH104" s="317"/>
      <c r="AI104" s="313"/>
      <c r="AK104" s="279"/>
      <c r="AY104" s="279"/>
      <c r="BW104" s="279"/>
      <c r="CB104" s="279"/>
    </row>
    <row r="105" spans="1:80" ht="15" customHeight="1">
      <c r="A105" s="279"/>
      <c r="C105" s="279"/>
      <c r="S105" s="279"/>
      <c r="AA105" s="13" t="s">
        <v>379</v>
      </c>
      <c r="AB105" s="12" t="s">
        <v>302</v>
      </c>
      <c r="AC105" s="11"/>
      <c r="AD105" s="11"/>
      <c r="AG105" s="504"/>
      <c r="AH105" s="317"/>
      <c r="AI105" s="313"/>
      <c r="AK105" s="279"/>
      <c r="AY105" s="279"/>
      <c r="BW105" s="279"/>
      <c r="CB105" s="279"/>
    </row>
    <row r="106" spans="1:80">
      <c r="A106" s="279"/>
      <c r="C106" s="279"/>
      <c r="S106" s="279"/>
      <c r="AA106" s="11" t="s">
        <v>146</v>
      </c>
      <c r="AB106" s="12"/>
      <c r="AC106" s="11"/>
      <c r="AD106" s="11"/>
      <c r="AG106" s="323"/>
      <c r="AH106" s="323"/>
      <c r="AI106" s="313"/>
      <c r="AK106" s="279"/>
      <c r="AY106" s="279"/>
      <c r="BW106" s="279"/>
      <c r="CB106" s="279"/>
    </row>
    <row r="107" spans="1:80">
      <c r="A107" s="279"/>
      <c r="C107" s="279"/>
      <c r="S107" s="279"/>
      <c r="AA107" s="11" t="s">
        <v>147</v>
      </c>
      <c r="AB107" s="12"/>
      <c r="AC107" s="11"/>
      <c r="AD107" s="11"/>
      <c r="AG107" s="318" t="s">
        <v>362</v>
      </c>
      <c r="AH107" s="318"/>
      <c r="AI107" s="313"/>
      <c r="AK107" s="279"/>
      <c r="AY107" s="279"/>
      <c r="BW107" s="279"/>
      <c r="CB107" s="279"/>
    </row>
    <row r="108" spans="1:80">
      <c r="A108" s="279"/>
      <c r="C108" s="279"/>
      <c r="S108" s="279"/>
      <c r="AA108" s="11" t="s">
        <v>148</v>
      </c>
      <c r="AB108" s="12"/>
      <c r="AC108" s="11"/>
      <c r="AD108" s="11"/>
      <c r="AG108" s="504" t="s">
        <v>319</v>
      </c>
      <c r="AH108" s="317"/>
      <c r="AI108" s="313"/>
      <c r="AK108" s="279"/>
      <c r="AY108" s="279"/>
      <c r="BW108" s="279"/>
      <c r="CB108" s="279"/>
    </row>
    <row r="109" spans="1:80">
      <c r="A109" s="279"/>
      <c r="C109" s="279"/>
      <c r="S109" s="279"/>
      <c r="AA109" s="11" t="s">
        <v>149</v>
      </c>
      <c r="AB109" s="12"/>
      <c r="AC109" s="11"/>
      <c r="AD109" s="11"/>
      <c r="AG109" s="504"/>
      <c r="AH109" s="317"/>
      <c r="AI109" s="313"/>
      <c r="AK109" s="279"/>
      <c r="AY109" s="279"/>
      <c r="BW109" s="279"/>
      <c r="CB109" s="279"/>
    </row>
    <row r="110" spans="1:80">
      <c r="A110" s="279"/>
      <c r="C110" s="279"/>
      <c r="S110" s="279"/>
      <c r="AA110" s="11" t="s">
        <v>150</v>
      </c>
      <c r="AB110" s="12"/>
      <c r="AC110" s="11"/>
      <c r="AD110" s="11"/>
      <c r="AG110" s="317" t="s">
        <v>356</v>
      </c>
      <c r="AH110" s="317"/>
      <c r="AI110" s="313"/>
      <c r="AK110" s="279"/>
      <c r="AY110" s="279"/>
      <c r="BW110" s="279"/>
      <c r="CB110" s="279"/>
    </row>
    <row r="111" spans="1:80">
      <c r="A111" s="279"/>
      <c r="C111" s="279"/>
      <c r="S111" s="279"/>
      <c r="AA111" s="15" t="s">
        <v>151</v>
      </c>
      <c r="AB111" s="12"/>
      <c r="AC111" s="11"/>
      <c r="AD111" s="11"/>
      <c r="AG111" s="323"/>
      <c r="AH111" s="323"/>
      <c r="AI111" s="313"/>
      <c r="AK111" s="279"/>
      <c r="AY111" s="279"/>
      <c r="BW111" s="279"/>
      <c r="CB111" s="279"/>
    </row>
    <row r="112" spans="1:80">
      <c r="A112" s="279"/>
      <c r="C112" s="279"/>
      <c r="S112" s="279"/>
      <c r="AA112" s="518" t="s">
        <v>152</v>
      </c>
      <c r="AB112" s="12"/>
      <c r="AC112" s="11"/>
      <c r="AD112" s="11"/>
      <c r="AG112" s="315" t="s">
        <v>387</v>
      </c>
      <c r="AH112" s="329"/>
      <c r="AI112" s="313"/>
      <c r="AK112" s="279"/>
      <c r="AY112" s="279"/>
      <c r="BW112" s="279"/>
      <c r="CB112" s="279"/>
    </row>
    <row r="113" spans="1:80">
      <c r="A113" s="279"/>
      <c r="C113" s="279"/>
      <c r="S113" s="279"/>
      <c r="AA113" s="518"/>
      <c r="AB113" s="12"/>
      <c r="AC113" s="11"/>
      <c r="AD113" s="11"/>
      <c r="AG113" s="315" t="s">
        <v>388</v>
      </c>
      <c r="AH113" s="329"/>
      <c r="AI113" s="313"/>
      <c r="AK113" s="279"/>
      <c r="AY113" s="279"/>
      <c r="BW113" s="279"/>
      <c r="CB113" s="279"/>
    </row>
    <row r="114" spans="1:80">
      <c r="A114" s="279"/>
      <c r="C114" s="279"/>
      <c r="S114" s="279"/>
      <c r="AA114" s="15" t="s">
        <v>153</v>
      </c>
      <c r="AB114" s="12"/>
      <c r="AC114" s="11"/>
      <c r="AD114" s="11"/>
      <c r="AG114" s="330" t="s">
        <v>324</v>
      </c>
      <c r="AH114" s="330"/>
      <c r="AI114" s="313"/>
      <c r="AK114" s="279"/>
      <c r="AY114" s="279"/>
      <c r="BW114" s="279"/>
      <c r="CB114" s="279"/>
    </row>
    <row r="115" spans="1:80" ht="16.5">
      <c r="A115" s="279"/>
      <c r="C115" s="279"/>
      <c r="S115" s="279"/>
      <c r="AA115" s="15" t="s">
        <v>154</v>
      </c>
      <c r="AB115" s="12"/>
      <c r="AC115" s="11"/>
      <c r="AD115" s="11"/>
      <c r="AG115" s="331" t="s">
        <v>325</v>
      </c>
      <c r="AH115" s="332"/>
      <c r="AI115" s="313"/>
      <c r="AK115" s="279"/>
      <c r="AY115" s="279"/>
      <c r="BW115" s="279"/>
      <c r="CB115" s="279"/>
    </row>
    <row r="116" spans="1:80" ht="17.25" thickBot="1">
      <c r="A116" s="279"/>
      <c r="C116" s="279"/>
      <c r="S116" s="279"/>
      <c r="AA116" s="15" t="s">
        <v>155</v>
      </c>
      <c r="AB116" s="12"/>
      <c r="AC116" s="11"/>
      <c r="AD116" s="11"/>
      <c r="AG116" s="333" t="s">
        <v>38</v>
      </c>
      <c r="AH116" s="26"/>
      <c r="AI116" s="17">
        <f>SUM(AI32:AI115)</f>
        <v>780839.5</v>
      </c>
      <c r="AK116" s="279"/>
      <c r="AY116" s="279"/>
      <c r="BW116" s="279"/>
      <c r="CB116" s="279"/>
    </row>
    <row r="117" spans="1:80" ht="16.5" thickTop="1" thickBot="1">
      <c r="A117" s="279"/>
      <c r="C117" s="279"/>
      <c r="S117" s="279"/>
      <c r="AA117" s="16" t="s">
        <v>38</v>
      </c>
      <c r="AB117" s="12"/>
      <c r="AC117" s="17"/>
      <c r="AD117" s="17"/>
      <c r="AG117" s="323"/>
      <c r="AH117" s="323"/>
      <c r="AI117" s="313"/>
      <c r="AK117" s="279"/>
      <c r="AY117" s="279"/>
      <c r="BW117" s="279"/>
      <c r="CB117" s="279"/>
    </row>
    <row r="118" spans="1:80" ht="15.75" thickTop="1">
      <c r="A118" s="279"/>
      <c r="C118" s="279"/>
      <c r="S118" s="279"/>
      <c r="AA118" s="11"/>
      <c r="AB118" s="12"/>
      <c r="AC118" s="11"/>
      <c r="AD118" s="11"/>
      <c r="AF118" s="4" t="s">
        <v>299</v>
      </c>
      <c r="AG118" s="312" t="s">
        <v>135</v>
      </c>
      <c r="AH118" s="313" t="s">
        <v>134</v>
      </c>
      <c r="AI118" s="313" t="s">
        <v>134</v>
      </c>
      <c r="AK118" s="279"/>
      <c r="AY118" s="279"/>
      <c r="BW118" s="279"/>
      <c r="CB118" s="279"/>
    </row>
    <row r="119" spans="1:80">
      <c r="A119" s="279"/>
      <c r="C119" s="279"/>
      <c r="S119" s="279"/>
      <c r="AA119" s="13" t="s">
        <v>158</v>
      </c>
      <c r="AB119" s="12" t="s">
        <v>303</v>
      </c>
      <c r="AC119" s="11"/>
      <c r="AD119" s="11"/>
      <c r="AG119" s="313"/>
      <c r="AH119" s="314" t="s">
        <v>126</v>
      </c>
      <c r="AI119" s="314" t="s">
        <v>126</v>
      </c>
      <c r="AK119" s="279"/>
      <c r="AY119" s="279"/>
      <c r="BW119" s="279"/>
      <c r="CB119" s="279"/>
    </row>
    <row r="120" spans="1:80">
      <c r="A120" s="279"/>
      <c r="C120" s="279"/>
      <c r="S120" s="279"/>
      <c r="AA120" s="11" t="s">
        <v>159</v>
      </c>
      <c r="AB120" s="12"/>
      <c r="AC120" s="11"/>
      <c r="AD120" s="11"/>
      <c r="AG120" s="313" t="s">
        <v>136</v>
      </c>
      <c r="AH120" s="313"/>
      <c r="AI120" s="313"/>
      <c r="AK120" s="279"/>
      <c r="AY120" s="279"/>
      <c r="BW120" s="279"/>
      <c r="CB120" s="279"/>
    </row>
    <row r="121" spans="1:80">
      <c r="A121" s="279"/>
      <c r="C121" s="279"/>
      <c r="S121" s="279"/>
      <c r="AA121" s="11" t="s">
        <v>160</v>
      </c>
      <c r="AB121" s="12"/>
      <c r="AC121" s="11"/>
      <c r="AD121" s="11"/>
      <c r="AG121" s="313" t="s">
        <v>137</v>
      </c>
      <c r="AH121" s="313"/>
      <c r="AI121" s="313"/>
      <c r="AK121" s="279"/>
      <c r="AY121" s="279"/>
      <c r="BW121" s="279"/>
      <c r="CB121" s="279"/>
    </row>
    <row r="122" spans="1:80" ht="17.25" thickBot="1">
      <c r="A122" s="279"/>
      <c r="C122" s="279"/>
      <c r="S122" s="279"/>
      <c r="AA122" s="16" t="s">
        <v>38</v>
      </c>
      <c r="AB122" s="12"/>
      <c r="AC122" s="17"/>
      <c r="AD122" s="17"/>
      <c r="AG122" s="333" t="s">
        <v>38</v>
      </c>
      <c r="AH122" s="26"/>
      <c r="AI122" s="17"/>
      <c r="AK122" s="279"/>
      <c r="AY122" s="279"/>
      <c r="BW122" s="279"/>
      <c r="CB122" s="279"/>
    </row>
    <row r="123" spans="1:80" ht="15.75" thickTop="1">
      <c r="A123" s="279"/>
      <c r="C123" s="279"/>
      <c r="S123" s="279"/>
      <c r="AA123" s="11"/>
      <c r="AB123" s="12"/>
      <c r="AC123" s="11"/>
      <c r="AD123" s="11"/>
      <c r="AG123" s="313"/>
      <c r="AH123" s="313"/>
      <c r="AI123" s="313"/>
      <c r="AK123" s="279"/>
      <c r="AY123" s="279"/>
      <c r="BW123" s="279"/>
      <c r="CB123" s="279"/>
    </row>
    <row r="124" spans="1:80">
      <c r="A124" s="279"/>
      <c r="C124" s="279"/>
      <c r="S124" s="279"/>
      <c r="AA124" s="13" t="s">
        <v>380</v>
      </c>
      <c r="AB124" s="12" t="s">
        <v>304</v>
      </c>
      <c r="AC124" s="11"/>
      <c r="AD124" s="11"/>
      <c r="AF124" s="4" t="s">
        <v>300</v>
      </c>
      <c r="AG124" s="312" t="s">
        <v>123</v>
      </c>
      <c r="AH124" s="313" t="s">
        <v>134</v>
      </c>
      <c r="AI124" s="313" t="s">
        <v>134</v>
      </c>
      <c r="AK124" s="279"/>
      <c r="AY124" s="279"/>
      <c r="BW124" s="279"/>
      <c r="CB124" s="279"/>
    </row>
    <row r="125" spans="1:80">
      <c r="A125" s="279"/>
      <c r="C125" s="279"/>
      <c r="S125" s="279"/>
      <c r="AA125" s="24" t="s">
        <v>381</v>
      </c>
      <c r="AB125" s="12"/>
      <c r="AC125" s="11"/>
      <c r="AD125" s="11"/>
      <c r="AG125" s="313"/>
      <c r="AH125" s="314" t="s">
        <v>126</v>
      </c>
      <c r="AI125" s="314" t="s">
        <v>126</v>
      </c>
      <c r="AK125" s="279"/>
      <c r="AY125" s="279"/>
      <c r="BW125" s="279"/>
      <c r="CB125" s="279"/>
    </row>
    <row r="126" spans="1:80">
      <c r="A126" s="279"/>
      <c r="C126" s="279"/>
      <c r="S126" s="279"/>
      <c r="AA126" s="24" t="s">
        <v>382</v>
      </c>
      <c r="AB126" s="12"/>
      <c r="AC126" s="11"/>
      <c r="AD126" s="11"/>
      <c r="AG126" s="313" t="s">
        <v>133</v>
      </c>
      <c r="AH126" s="313"/>
      <c r="AI126" s="313"/>
      <c r="AK126" s="279"/>
      <c r="AY126" s="279"/>
      <c r="BW126" s="279"/>
      <c r="CB126" s="279"/>
    </row>
    <row r="127" spans="1:80">
      <c r="A127" s="279"/>
      <c r="C127" s="279"/>
      <c r="S127" s="279"/>
      <c r="AA127" s="24" t="s">
        <v>383</v>
      </c>
      <c r="AB127" s="12"/>
      <c r="AC127" s="11"/>
      <c r="AD127" s="11"/>
      <c r="AG127" s="313" t="s">
        <v>128</v>
      </c>
      <c r="AH127" s="313"/>
      <c r="AI127" s="313"/>
      <c r="AK127" s="279"/>
      <c r="AY127" s="279"/>
      <c r="BW127" s="279"/>
      <c r="CB127" s="279"/>
    </row>
    <row r="128" spans="1:80">
      <c r="A128" s="279"/>
      <c r="C128" s="279"/>
      <c r="S128" s="279"/>
      <c r="AA128" s="24" t="s">
        <v>384</v>
      </c>
      <c r="AB128" s="12"/>
      <c r="AC128" s="11"/>
      <c r="AD128" s="11"/>
      <c r="AG128" s="313" t="s">
        <v>129</v>
      </c>
      <c r="AH128" s="313"/>
      <c r="AI128" s="313"/>
      <c r="AK128" s="279"/>
      <c r="AY128" s="279"/>
      <c r="BW128" s="279"/>
      <c r="CB128" s="279"/>
    </row>
    <row r="129" spans="1:80" ht="15.75" thickBot="1">
      <c r="A129" s="279"/>
      <c r="C129" s="279"/>
      <c r="S129" s="279"/>
      <c r="AA129" s="16" t="s">
        <v>38</v>
      </c>
      <c r="AB129" s="12"/>
      <c r="AC129" s="17"/>
      <c r="AD129" s="17"/>
      <c r="AG129" s="313" t="s">
        <v>130</v>
      </c>
      <c r="AH129" s="313"/>
      <c r="AI129" s="313"/>
      <c r="AK129" s="279"/>
      <c r="AY129" s="279"/>
      <c r="BW129" s="279"/>
      <c r="CB129" s="279"/>
    </row>
    <row r="130" spans="1:80" ht="15.75" thickTop="1">
      <c r="A130" s="279"/>
      <c r="C130" s="279"/>
      <c r="S130" s="279"/>
      <c r="AA130" s="11"/>
      <c r="AB130" s="12"/>
      <c r="AC130" s="11"/>
      <c r="AD130" s="11"/>
      <c r="AG130" s="313" t="s">
        <v>131</v>
      </c>
      <c r="AH130" s="313"/>
      <c r="AI130" s="313"/>
      <c r="AK130" s="279"/>
      <c r="AY130" s="279"/>
      <c r="BW130" s="279"/>
      <c r="CB130" s="279"/>
    </row>
    <row r="131" spans="1:80">
      <c r="A131" s="279"/>
      <c r="C131" s="279"/>
      <c r="S131" s="279"/>
      <c r="AA131" s="13" t="s">
        <v>175</v>
      </c>
      <c r="AB131" s="12" t="s">
        <v>305</v>
      </c>
      <c r="AC131" s="11"/>
      <c r="AD131" s="11"/>
      <c r="AG131" s="313"/>
      <c r="AH131" s="313"/>
      <c r="AI131" s="313"/>
      <c r="AK131" s="279"/>
      <c r="AY131" s="279"/>
      <c r="BW131" s="279"/>
      <c r="CB131" s="279"/>
    </row>
    <row r="132" spans="1:80">
      <c r="A132" s="279"/>
      <c r="C132" s="279"/>
      <c r="S132" s="279"/>
      <c r="AA132" s="11" t="s">
        <v>167</v>
      </c>
      <c r="AB132" s="12"/>
      <c r="AC132" s="11"/>
      <c r="AD132" s="11"/>
      <c r="AG132" s="313" t="s">
        <v>132</v>
      </c>
      <c r="AH132" s="313"/>
      <c r="AI132" s="313"/>
      <c r="AK132" s="279"/>
      <c r="AY132" s="279"/>
      <c r="BW132" s="279"/>
      <c r="CB132" s="279"/>
    </row>
    <row r="133" spans="1:80" ht="17.25" thickBot="1">
      <c r="A133" s="279"/>
      <c r="C133" s="279"/>
      <c r="S133" s="279"/>
      <c r="AA133" s="11" t="s">
        <v>168</v>
      </c>
      <c r="AB133" s="12"/>
      <c r="AC133" s="11"/>
      <c r="AD133" s="11"/>
      <c r="AG133" s="333" t="s">
        <v>38</v>
      </c>
      <c r="AH133" s="26"/>
      <c r="AI133" s="17"/>
      <c r="AK133" s="279"/>
      <c r="AY133" s="279"/>
      <c r="BW133" s="279"/>
      <c r="CB133" s="279"/>
    </row>
    <row r="134" spans="1:80" ht="15.75" thickTop="1">
      <c r="A134" s="279"/>
      <c r="C134" s="279"/>
      <c r="S134" s="279"/>
      <c r="AA134" s="11" t="s">
        <v>169</v>
      </c>
      <c r="AB134" s="12"/>
      <c r="AC134" s="11"/>
      <c r="AD134" s="11"/>
      <c r="AG134" s="313"/>
      <c r="AH134" s="313"/>
      <c r="AI134" s="313"/>
      <c r="AK134" s="279"/>
      <c r="AY134" s="279"/>
      <c r="BW134" s="279"/>
      <c r="CB134" s="279"/>
    </row>
    <row r="135" spans="1:80">
      <c r="A135" s="279"/>
      <c r="C135" s="279"/>
      <c r="S135" s="279"/>
      <c r="AA135" s="11" t="s">
        <v>170</v>
      </c>
      <c r="AB135" s="12"/>
      <c r="AC135" s="11"/>
      <c r="AD135" s="11"/>
      <c r="AF135" s="4" t="s">
        <v>61</v>
      </c>
      <c r="AG135" s="312" t="s">
        <v>138</v>
      </c>
      <c r="AH135" s="313" t="s">
        <v>134</v>
      </c>
      <c r="AI135" s="313" t="s">
        <v>134</v>
      </c>
      <c r="AK135" s="279"/>
      <c r="AY135" s="279"/>
      <c r="BW135" s="279"/>
      <c r="CB135" s="279"/>
    </row>
    <row r="136" spans="1:80">
      <c r="A136" s="279"/>
      <c r="C136" s="279"/>
      <c r="S136" s="279"/>
      <c r="AA136" s="11" t="s">
        <v>171</v>
      </c>
      <c r="AB136" s="12"/>
      <c r="AC136" s="11"/>
      <c r="AD136" s="11"/>
      <c r="AG136" s="313"/>
      <c r="AH136" s="314" t="s">
        <v>126</v>
      </c>
      <c r="AI136" s="314" t="s">
        <v>126</v>
      </c>
      <c r="AK136" s="279"/>
      <c r="AY136" s="279"/>
      <c r="BW136" s="279"/>
      <c r="CB136" s="279"/>
    </row>
    <row r="137" spans="1:80">
      <c r="A137" s="279"/>
      <c r="C137" s="279"/>
      <c r="S137" s="279"/>
      <c r="AA137" s="11" t="s">
        <v>172</v>
      </c>
      <c r="AB137" s="12"/>
      <c r="AC137" s="11"/>
      <c r="AD137" s="11"/>
      <c r="AG137" s="315" t="s">
        <v>314</v>
      </c>
      <c r="AH137" s="316"/>
      <c r="AI137" s="313"/>
      <c r="AK137" s="279"/>
      <c r="AY137" s="279"/>
      <c r="BW137" s="279"/>
      <c r="CB137" s="279"/>
    </row>
    <row r="138" spans="1:80">
      <c r="A138" s="279"/>
      <c r="C138" s="279"/>
      <c r="S138" s="279"/>
      <c r="AA138" s="11" t="s">
        <v>173</v>
      </c>
      <c r="AB138" s="12"/>
      <c r="AC138" s="11"/>
      <c r="AD138" s="11"/>
      <c r="AG138" s="318" t="s">
        <v>315</v>
      </c>
      <c r="AH138" s="318"/>
      <c r="AI138" s="313"/>
      <c r="AK138" s="279"/>
      <c r="AY138" s="279"/>
      <c r="BW138" s="279"/>
      <c r="CB138" s="279"/>
    </row>
    <row r="139" spans="1:80">
      <c r="A139" s="279"/>
      <c r="C139" s="279"/>
      <c r="S139" s="279"/>
      <c r="AA139" s="11" t="s">
        <v>174</v>
      </c>
      <c r="AB139" s="12"/>
      <c r="AC139" s="11"/>
      <c r="AD139" s="11"/>
      <c r="AG139" s="319" t="s">
        <v>316</v>
      </c>
      <c r="AH139" s="319"/>
      <c r="AI139" s="313"/>
      <c r="AK139" s="279"/>
      <c r="AY139" s="279"/>
      <c r="BW139" s="279"/>
      <c r="CB139" s="279"/>
    </row>
    <row r="140" spans="1:80" ht="15.75" customHeight="1" thickBot="1">
      <c r="A140" s="279"/>
      <c r="C140" s="279"/>
      <c r="S140" s="279"/>
      <c r="AA140" s="16" t="s">
        <v>38</v>
      </c>
      <c r="AB140" s="12"/>
      <c r="AC140" s="17"/>
      <c r="AD140" s="17"/>
      <c r="AG140" s="319" t="s">
        <v>317</v>
      </c>
      <c r="AH140" s="319"/>
      <c r="AI140" s="313"/>
      <c r="AK140" s="279"/>
      <c r="AY140" s="279"/>
      <c r="BW140" s="279"/>
      <c r="CB140" s="279"/>
    </row>
    <row r="141" spans="1:80" ht="15.75" thickTop="1">
      <c r="A141" s="279"/>
      <c r="C141" s="279"/>
      <c r="S141" s="279"/>
      <c r="AA141" s="11"/>
      <c r="AB141" s="12"/>
      <c r="AC141" s="11"/>
      <c r="AD141" s="11"/>
      <c r="AG141" s="319" t="s">
        <v>318</v>
      </c>
      <c r="AH141" s="319"/>
      <c r="AI141" s="313"/>
      <c r="AK141" s="279"/>
      <c r="AY141" s="279"/>
      <c r="BW141" s="279"/>
      <c r="CB141" s="279"/>
    </row>
    <row r="142" spans="1:80">
      <c r="A142" s="279"/>
      <c r="C142" s="279"/>
      <c r="S142" s="279"/>
      <c r="AA142" s="13" t="s">
        <v>385</v>
      </c>
      <c r="AB142" s="12" t="s">
        <v>306</v>
      </c>
      <c r="AC142" s="11"/>
      <c r="AD142" s="11"/>
      <c r="AG142" s="319" t="s">
        <v>317</v>
      </c>
      <c r="AH142" s="319"/>
      <c r="AI142" s="313"/>
      <c r="AK142" s="279"/>
      <c r="AY142" s="279"/>
      <c r="BW142" s="279"/>
      <c r="CB142" s="279"/>
    </row>
    <row r="143" spans="1:80">
      <c r="A143" s="279"/>
      <c r="C143" s="279"/>
      <c r="S143" s="279"/>
      <c r="AA143" s="11" t="s">
        <v>372</v>
      </c>
      <c r="AB143" s="12"/>
      <c r="AC143" s="11"/>
      <c r="AD143" s="11"/>
      <c r="AG143" s="504" t="s">
        <v>319</v>
      </c>
      <c r="AH143" s="317"/>
      <c r="AI143" s="313"/>
      <c r="AK143" s="279"/>
      <c r="AY143" s="279"/>
      <c r="BW143" s="279"/>
      <c r="CB143" s="279"/>
    </row>
    <row r="144" spans="1:80" ht="15.75" thickBot="1">
      <c r="A144" s="279"/>
      <c r="C144" s="279"/>
      <c r="S144" s="279"/>
      <c r="AA144" s="16" t="s">
        <v>38</v>
      </c>
      <c r="AB144" s="12"/>
      <c r="AC144" s="17"/>
      <c r="AD144" s="17"/>
      <c r="AG144" s="504"/>
      <c r="AH144" s="317"/>
      <c r="AI144" s="313"/>
      <c r="AK144" s="279"/>
      <c r="AY144" s="279"/>
      <c r="BW144" s="279"/>
      <c r="CB144" s="279"/>
    </row>
    <row r="145" spans="1:80" ht="15.75" customHeight="1" thickTop="1">
      <c r="A145" s="279"/>
      <c r="C145" s="279"/>
      <c r="S145" s="279"/>
      <c r="AA145" s="11"/>
      <c r="AB145" s="12"/>
      <c r="AC145" s="11"/>
      <c r="AD145" s="11"/>
      <c r="AG145" s="317"/>
      <c r="AH145" s="317"/>
      <c r="AI145" s="313"/>
      <c r="AK145" s="279"/>
      <c r="AY145" s="279"/>
      <c r="BW145" s="279"/>
      <c r="CB145" s="279"/>
    </row>
    <row r="146" spans="1:80">
      <c r="A146" s="279"/>
      <c r="C146" s="279"/>
      <c r="S146" s="279"/>
      <c r="AA146" s="13" t="s">
        <v>183</v>
      </c>
      <c r="AB146" s="12" t="s">
        <v>307</v>
      </c>
      <c r="AC146" s="11"/>
      <c r="AD146" s="11"/>
      <c r="AG146" s="318" t="s">
        <v>320</v>
      </c>
      <c r="AH146" s="318"/>
      <c r="AI146" s="313"/>
      <c r="AK146" s="279"/>
      <c r="AY146" s="279"/>
      <c r="BW146" s="279"/>
      <c r="CB146" s="279"/>
    </row>
    <row r="147" spans="1:80">
      <c r="A147" s="279"/>
      <c r="C147" s="279"/>
      <c r="S147" s="279"/>
      <c r="AA147" s="11" t="s">
        <v>184</v>
      </c>
      <c r="AB147" s="12"/>
      <c r="AC147" s="11"/>
      <c r="AD147" s="11"/>
      <c r="AG147" s="317" t="s">
        <v>317</v>
      </c>
      <c r="AH147" s="317"/>
      <c r="AI147" s="313"/>
      <c r="AK147" s="279"/>
      <c r="AY147" s="279"/>
      <c r="BW147" s="279"/>
      <c r="CB147" s="279"/>
    </row>
    <row r="148" spans="1:80">
      <c r="A148" s="279"/>
      <c r="C148" s="279"/>
      <c r="S148" s="279"/>
      <c r="AA148" s="11" t="s">
        <v>185</v>
      </c>
      <c r="AB148" s="12"/>
      <c r="AC148" s="11"/>
      <c r="AD148" s="11"/>
      <c r="AG148" s="504" t="s">
        <v>319</v>
      </c>
      <c r="AH148" s="317"/>
      <c r="AI148" s="313"/>
      <c r="AK148" s="279"/>
      <c r="AY148" s="279"/>
      <c r="BW148" s="279"/>
      <c r="CB148" s="279"/>
    </row>
    <row r="149" spans="1:80">
      <c r="A149" s="279"/>
      <c r="C149" s="279"/>
      <c r="S149" s="279"/>
      <c r="AA149" s="11" t="s">
        <v>186</v>
      </c>
      <c r="AB149" s="12"/>
      <c r="AC149" s="11"/>
      <c r="AD149" s="11"/>
      <c r="AG149" s="504"/>
      <c r="AH149" s="317"/>
      <c r="AI149" s="313"/>
      <c r="AK149" s="279"/>
      <c r="AY149" s="279"/>
      <c r="BW149" s="279"/>
      <c r="CB149" s="279"/>
    </row>
    <row r="150" spans="1:80" ht="15" customHeight="1">
      <c r="A150" s="279"/>
      <c r="C150" s="279"/>
      <c r="S150" s="279"/>
      <c r="AA150" s="11" t="s">
        <v>187</v>
      </c>
      <c r="AB150" s="12"/>
      <c r="AC150" s="11"/>
      <c r="AD150" s="11"/>
      <c r="AG150" s="317"/>
      <c r="AH150" s="317"/>
      <c r="AI150" s="313"/>
      <c r="AK150" s="279"/>
      <c r="AY150" s="279"/>
      <c r="BW150" s="279"/>
      <c r="CB150" s="279"/>
    </row>
    <row r="151" spans="1:80" ht="15.75" thickBot="1">
      <c r="A151" s="279"/>
      <c r="C151" s="279"/>
      <c r="S151" s="279"/>
      <c r="AA151" s="16" t="s">
        <v>38</v>
      </c>
      <c r="AB151" s="12"/>
      <c r="AC151" s="17"/>
      <c r="AD151" s="17"/>
      <c r="AG151" s="318" t="s">
        <v>321</v>
      </c>
      <c r="AH151" s="318"/>
      <c r="AI151" s="313"/>
      <c r="AK151" s="279"/>
      <c r="AY151" s="279"/>
      <c r="BW151" s="279"/>
      <c r="CB151" s="279"/>
    </row>
    <row r="152" spans="1:80" ht="15.75" thickTop="1">
      <c r="A152" s="279"/>
      <c r="C152" s="279"/>
      <c r="S152" s="279"/>
      <c r="AA152" s="11"/>
      <c r="AB152" s="12"/>
      <c r="AC152" s="11"/>
      <c r="AD152" s="11"/>
      <c r="AG152" s="317" t="s">
        <v>317</v>
      </c>
      <c r="AH152" s="317"/>
      <c r="AI152" s="313"/>
      <c r="AK152" s="279"/>
      <c r="AY152" s="279"/>
      <c r="BW152" s="279"/>
      <c r="CB152" s="279"/>
    </row>
    <row r="153" spans="1:80">
      <c r="A153" s="279"/>
      <c r="C153" s="279"/>
      <c r="S153" s="279"/>
      <c r="AA153" s="13" t="s">
        <v>188</v>
      </c>
      <c r="AB153" s="12" t="s">
        <v>308</v>
      </c>
      <c r="AC153" s="11"/>
      <c r="AD153" s="11"/>
      <c r="AG153" s="504" t="s">
        <v>319</v>
      </c>
      <c r="AH153" s="317"/>
      <c r="AI153" s="313"/>
      <c r="AK153" s="279"/>
      <c r="AY153" s="279"/>
      <c r="BW153" s="279"/>
      <c r="CB153" s="279"/>
    </row>
    <row r="154" spans="1:80">
      <c r="A154" s="279"/>
      <c r="C154" s="279"/>
      <c r="S154" s="279"/>
      <c r="AA154" s="11" t="s">
        <v>189</v>
      </c>
      <c r="AB154" s="12"/>
      <c r="AC154" s="11"/>
      <c r="AD154" s="11"/>
      <c r="AG154" s="504"/>
      <c r="AH154" s="317"/>
      <c r="AI154" s="313"/>
      <c r="AK154" s="279"/>
      <c r="AY154" s="279"/>
      <c r="BW154" s="279"/>
      <c r="CB154" s="279"/>
    </row>
    <row r="155" spans="1:80" ht="15" customHeight="1">
      <c r="A155" s="279"/>
      <c r="C155" s="279"/>
      <c r="S155" s="279"/>
      <c r="AA155" s="11" t="s">
        <v>160</v>
      </c>
      <c r="AB155" s="12"/>
      <c r="AC155" s="11"/>
      <c r="AD155" s="11"/>
      <c r="AG155" s="317"/>
      <c r="AH155" s="317"/>
      <c r="AI155" s="313"/>
      <c r="AK155" s="279"/>
      <c r="AY155" s="279"/>
      <c r="BW155" s="279"/>
      <c r="CB155" s="279"/>
    </row>
    <row r="156" spans="1:80">
      <c r="A156" s="279"/>
      <c r="C156" s="279"/>
      <c r="S156" s="279"/>
      <c r="AA156" s="11" t="s">
        <v>190</v>
      </c>
      <c r="AB156" s="12"/>
      <c r="AC156" s="11"/>
      <c r="AD156" s="11"/>
      <c r="AG156" s="318" t="s">
        <v>322</v>
      </c>
      <c r="AH156" s="318"/>
      <c r="AI156" s="313"/>
      <c r="AK156" s="279"/>
      <c r="AY156" s="279"/>
      <c r="BW156" s="279"/>
      <c r="CB156" s="279"/>
    </row>
    <row r="157" spans="1:80" ht="15.75" thickBot="1">
      <c r="A157" s="279"/>
      <c r="C157" s="279"/>
      <c r="S157" s="279"/>
      <c r="AA157" s="16" t="s">
        <v>38</v>
      </c>
      <c r="AB157" s="12"/>
      <c r="AC157" s="17"/>
      <c r="AD157" s="17"/>
      <c r="AG157" s="317" t="s">
        <v>317</v>
      </c>
      <c r="AH157" s="317"/>
      <c r="AI157" s="313"/>
      <c r="AK157" s="279"/>
      <c r="AY157" s="279"/>
      <c r="BW157" s="279"/>
      <c r="CB157" s="279"/>
    </row>
    <row r="158" spans="1:80" ht="15.75" thickTop="1">
      <c r="A158" s="279"/>
      <c r="C158" s="279"/>
      <c r="S158" s="279"/>
      <c r="AA158" s="11"/>
      <c r="AB158" s="12"/>
      <c r="AC158" s="11"/>
      <c r="AD158" s="11"/>
      <c r="AG158" s="504" t="s">
        <v>319</v>
      </c>
      <c r="AH158" s="317"/>
      <c r="AI158" s="313"/>
      <c r="AK158" s="279"/>
      <c r="AY158" s="279"/>
      <c r="BW158" s="279"/>
      <c r="CB158" s="279"/>
    </row>
    <row r="159" spans="1:80" ht="15" customHeight="1">
      <c r="A159" s="279"/>
      <c r="C159" s="279"/>
      <c r="S159" s="279"/>
      <c r="AA159" s="13" t="s">
        <v>191</v>
      </c>
      <c r="AB159" s="12" t="s">
        <v>309</v>
      </c>
      <c r="AC159" s="11"/>
      <c r="AD159" s="11"/>
      <c r="AG159" s="504"/>
      <c r="AH159" s="317"/>
      <c r="AI159" s="313"/>
      <c r="AK159" s="279"/>
      <c r="AY159" s="279"/>
      <c r="BW159" s="279"/>
      <c r="CB159" s="279"/>
    </row>
    <row r="160" spans="1:80">
      <c r="A160" s="279"/>
      <c r="C160" s="279"/>
      <c r="S160" s="279"/>
      <c r="AA160" s="27" t="s">
        <v>192</v>
      </c>
      <c r="AB160" s="28"/>
      <c r="AC160" s="27"/>
      <c r="AD160" s="27"/>
      <c r="AG160" s="334"/>
      <c r="AH160" s="334"/>
      <c r="AI160" s="313"/>
      <c r="AK160" s="279"/>
      <c r="AY160" s="279"/>
      <c r="BW160" s="279"/>
      <c r="CB160" s="279"/>
    </row>
    <row r="161" spans="1:80">
      <c r="A161" s="279"/>
      <c r="C161" s="279"/>
      <c r="S161" s="279"/>
      <c r="AA161" s="27" t="s">
        <v>193</v>
      </c>
      <c r="AB161" s="28"/>
      <c r="AC161" s="27"/>
      <c r="AD161" s="27"/>
      <c r="AG161" s="334"/>
      <c r="AH161" s="334"/>
      <c r="AI161" s="313"/>
      <c r="AK161" s="279"/>
      <c r="AY161" s="279"/>
      <c r="BW161" s="279"/>
      <c r="CB161" s="279"/>
    </row>
    <row r="162" spans="1:80">
      <c r="A162" s="279"/>
      <c r="C162" s="279"/>
      <c r="S162" s="279"/>
      <c r="AA162" s="27" t="s">
        <v>194</v>
      </c>
      <c r="AB162" s="28"/>
      <c r="AC162" s="27"/>
      <c r="AD162" s="27"/>
      <c r="AG162" s="520" t="s">
        <v>323</v>
      </c>
      <c r="AH162" s="329"/>
      <c r="AI162" s="313"/>
      <c r="AK162" s="279"/>
      <c r="AY162" s="279"/>
      <c r="BW162" s="279"/>
      <c r="CB162" s="279"/>
    </row>
    <row r="163" spans="1:80">
      <c r="A163" s="279"/>
      <c r="C163" s="279"/>
      <c r="S163" s="279"/>
      <c r="AA163" s="27" t="s">
        <v>195</v>
      </c>
      <c r="AB163" s="28"/>
      <c r="AC163" s="27"/>
      <c r="AD163" s="27"/>
      <c r="AG163" s="520" t="s">
        <v>324</v>
      </c>
      <c r="AH163" s="319"/>
      <c r="AI163" s="313"/>
      <c r="AK163" s="279"/>
      <c r="AY163" s="279"/>
      <c r="BW163" s="279"/>
      <c r="CB163" s="279"/>
    </row>
    <row r="164" spans="1:80">
      <c r="A164" s="279"/>
      <c r="C164" s="279"/>
      <c r="S164" s="279"/>
      <c r="AA164" s="27" t="s">
        <v>196</v>
      </c>
      <c r="AB164" s="28"/>
      <c r="AC164" s="27"/>
      <c r="AD164" s="27"/>
      <c r="AG164" s="319" t="s">
        <v>325</v>
      </c>
      <c r="AH164" s="319"/>
      <c r="AI164" s="313"/>
      <c r="AK164" s="279"/>
      <c r="AY164" s="279"/>
      <c r="BW164" s="279"/>
      <c r="CB164" s="279"/>
    </row>
    <row r="165" spans="1:80">
      <c r="A165" s="279"/>
      <c r="C165" s="279"/>
      <c r="S165" s="279"/>
      <c r="AA165" s="27" t="s">
        <v>197</v>
      </c>
      <c r="AB165" s="28"/>
      <c r="AC165" s="27"/>
      <c r="AD165" s="27"/>
      <c r="AG165" s="335"/>
      <c r="AH165" s="336"/>
      <c r="AI165" s="313"/>
      <c r="AK165" s="279"/>
      <c r="AY165" s="279"/>
      <c r="BW165" s="279"/>
      <c r="CB165" s="279"/>
    </row>
    <row r="166" spans="1:80">
      <c r="A166" s="279"/>
      <c r="C166" s="279"/>
      <c r="S166" s="279"/>
      <c r="AA166" s="27" t="s">
        <v>198</v>
      </c>
      <c r="AB166" s="28"/>
      <c r="AC166" s="27"/>
      <c r="AD166" s="27"/>
      <c r="AG166" s="315" t="s">
        <v>326</v>
      </c>
      <c r="AH166" s="316"/>
      <c r="AI166" s="313"/>
      <c r="AK166" s="279"/>
      <c r="AY166" s="279"/>
      <c r="BW166" s="279"/>
      <c r="CB166" s="279"/>
    </row>
    <row r="167" spans="1:80" ht="15.75" customHeight="1" thickBot="1">
      <c r="A167" s="279"/>
      <c r="C167" s="279"/>
      <c r="S167" s="279"/>
      <c r="AA167" s="16" t="s">
        <v>38</v>
      </c>
      <c r="AB167" s="12"/>
      <c r="AC167" s="17"/>
      <c r="AD167" s="17"/>
      <c r="AG167" s="318" t="s">
        <v>315</v>
      </c>
      <c r="AH167" s="318"/>
      <c r="AI167" s="313"/>
      <c r="AK167" s="279"/>
      <c r="AY167" s="279"/>
      <c r="BW167" s="279"/>
      <c r="CB167" s="279"/>
    </row>
    <row r="168" spans="1:80" ht="15.75" thickTop="1">
      <c r="A168" s="279"/>
      <c r="C168" s="279"/>
      <c r="S168" s="279"/>
      <c r="AA168" s="11"/>
      <c r="AB168" s="12"/>
      <c r="AC168" s="11"/>
      <c r="AD168" s="11"/>
      <c r="AG168" s="317" t="s">
        <v>327</v>
      </c>
      <c r="AH168" s="317"/>
      <c r="AI168" s="313"/>
      <c r="AK168" s="279"/>
      <c r="AY168" s="279"/>
      <c r="BW168" s="279"/>
      <c r="CB168" s="279"/>
    </row>
    <row r="169" spans="1:80">
      <c r="A169" s="279"/>
      <c r="C169" s="279"/>
      <c r="S169" s="279"/>
      <c r="AA169" s="29" t="s">
        <v>200</v>
      </c>
      <c r="AB169" s="12" t="s">
        <v>310</v>
      </c>
      <c r="AC169" s="11"/>
      <c r="AD169" s="11"/>
      <c r="AG169" s="317" t="s">
        <v>318</v>
      </c>
      <c r="AH169" s="317"/>
      <c r="AI169" s="313"/>
      <c r="AK169" s="279"/>
      <c r="AY169" s="279"/>
      <c r="BW169" s="279"/>
      <c r="CB169" s="279"/>
    </row>
    <row r="170" spans="1:80">
      <c r="A170" s="279"/>
      <c r="C170" s="279"/>
      <c r="S170" s="279"/>
      <c r="AA170" s="30" t="s">
        <v>201</v>
      </c>
      <c r="AB170" s="31"/>
      <c r="AC170" s="30"/>
      <c r="AD170" s="30"/>
      <c r="AG170" s="504" t="s">
        <v>319</v>
      </c>
      <c r="AH170" s="317"/>
      <c r="AI170" s="313"/>
      <c r="AK170" s="279"/>
      <c r="AY170" s="279"/>
      <c r="BW170" s="279"/>
      <c r="CB170" s="279"/>
    </row>
    <row r="171" spans="1:80" ht="15" customHeight="1">
      <c r="A171" s="279"/>
      <c r="C171" s="279"/>
      <c r="S171" s="279"/>
      <c r="AA171" s="30" t="s">
        <v>202</v>
      </c>
      <c r="AB171" s="31"/>
      <c r="AC171" s="30"/>
      <c r="AD171" s="30"/>
      <c r="AG171" s="504"/>
      <c r="AH171" s="317"/>
      <c r="AI171" s="313"/>
      <c r="AK171" s="279"/>
      <c r="AY171" s="279"/>
      <c r="BW171" s="279"/>
      <c r="CB171" s="279"/>
    </row>
    <row r="172" spans="1:80">
      <c r="A172" s="279"/>
      <c r="C172" s="279"/>
      <c r="S172" s="279"/>
      <c r="AA172" s="30" t="s">
        <v>203</v>
      </c>
      <c r="AB172" s="31"/>
      <c r="AC172" s="30"/>
      <c r="AD172" s="30"/>
      <c r="AG172" s="323"/>
      <c r="AH172" s="323"/>
      <c r="AI172" s="313"/>
      <c r="AK172" s="279"/>
      <c r="AY172" s="279"/>
      <c r="BW172" s="279"/>
      <c r="CB172" s="279"/>
    </row>
    <row r="173" spans="1:80">
      <c r="A173" s="279"/>
      <c r="C173" s="279"/>
      <c r="S173" s="279"/>
      <c r="AA173" s="30" t="s">
        <v>204</v>
      </c>
      <c r="AB173" s="31"/>
      <c r="AC173" s="30"/>
      <c r="AD173" s="30"/>
      <c r="AG173" s="318" t="s">
        <v>328</v>
      </c>
      <c r="AH173" s="318"/>
      <c r="AI173" s="313"/>
      <c r="AK173" s="279"/>
      <c r="AY173" s="279"/>
      <c r="BW173" s="279"/>
      <c r="CB173" s="279"/>
    </row>
    <row r="174" spans="1:80">
      <c r="A174" s="279"/>
      <c r="C174" s="279"/>
      <c r="S174" s="279"/>
      <c r="AA174" s="30" t="s">
        <v>205</v>
      </c>
      <c r="AB174" s="31"/>
      <c r="AC174" s="30"/>
      <c r="AD174" s="30"/>
      <c r="AG174" s="504" t="s">
        <v>319</v>
      </c>
      <c r="AH174" s="317"/>
      <c r="AI174" s="313"/>
      <c r="AK174" s="279"/>
      <c r="AY174" s="279"/>
      <c r="BW174" s="279"/>
      <c r="CB174" s="279"/>
    </row>
    <row r="175" spans="1:80" ht="15" customHeight="1">
      <c r="A175" s="279"/>
      <c r="C175" s="279"/>
      <c r="S175" s="279"/>
      <c r="AA175" s="30" t="s">
        <v>206</v>
      </c>
      <c r="AB175" s="31"/>
      <c r="AC175" s="30"/>
      <c r="AD175" s="30"/>
      <c r="AG175" s="504"/>
      <c r="AH175" s="317"/>
      <c r="AI175" s="313"/>
      <c r="AK175" s="279"/>
      <c r="AY175" s="279"/>
      <c r="BW175" s="279"/>
      <c r="CB175" s="279"/>
    </row>
    <row r="176" spans="1:80">
      <c r="A176" s="279"/>
      <c r="C176" s="279"/>
      <c r="S176" s="279"/>
      <c r="AA176" s="30" t="s">
        <v>207</v>
      </c>
      <c r="AB176" s="31"/>
      <c r="AC176" s="30"/>
      <c r="AD176" s="30"/>
      <c r="AG176" s="323"/>
      <c r="AH176" s="323"/>
      <c r="AI176" s="313"/>
      <c r="AK176" s="279"/>
      <c r="AY176" s="279"/>
      <c r="BW176" s="279"/>
      <c r="CB176" s="279"/>
    </row>
    <row r="177" spans="1:80">
      <c r="A177" s="279"/>
      <c r="C177" s="279"/>
      <c r="S177" s="279"/>
      <c r="AA177" s="30" t="s">
        <v>208</v>
      </c>
      <c r="AB177" s="31"/>
      <c r="AC177" s="30"/>
      <c r="AD177" s="30"/>
      <c r="AG177" s="318" t="s">
        <v>329</v>
      </c>
      <c r="AH177" s="318"/>
      <c r="AI177" s="313"/>
      <c r="AK177" s="279"/>
      <c r="AY177" s="279"/>
      <c r="BW177" s="279"/>
      <c r="CB177" s="279"/>
    </row>
    <row r="178" spans="1:80" ht="15.75" thickBot="1">
      <c r="A178" s="279"/>
      <c r="C178" s="279"/>
      <c r="S178" s="279"/>
      <c r="AA178" s="16" t="s">
        <v>38</v>
      </c>
      <c r="AB178" s="12"/>
      <c r="AC178" s="17"/>
      <c r="AD178" s="17"/>
      <c r="AG178" s="504" t="s">
        <v>319</v>
      </c>
      <c r="AH178" s="317"/>
      <c r="AI178" s="313"/>
      <c r="AK178" s="279"/>
      <c r="AY178" s="279"/>
      <c r="BW178" s="279"/>
      <c r="CB178" s="279"/>
    </row>
    <row r="179" spans="1:80" ht="15.75" customHeight="1" thickTop="1">
      <c r="A179" s="279"/>
      <c r="C179" s="279"/>
      <c r="S179" s="279"/>
      <c r="AA179" s="32"/>
      <c r="AB179" s="33"/>
      <c r="AC179" s="32"/>
      <c r="AD179" s="32"/>
      <c r="AG179" s="504"/>
      <c r="AH179" s="317"/>
      <c r="AI179" s="313"/>
      <c r="AK179" s="279"/>
      <c r="AY179" s="279"/>
      <c r="BW179" s="279"/>
      <c r="CB179" s="279"/>
    </row>
    <row r="180" spans="1:80">
      <c r="A180" s="279"/>
      <c r="C180" s="279"/>
      <c r="S180" s="279"/>
      <c r="AA180" s="34" t="s">
        <v>218</v>
      </c>
      <c r="AB180" s="12" t="s">
        <v>368</v>
      </c>
      <c r="AC180" s="11"/>
      <c r="AD180" s="11"/>
      <c r="AG180" s="323"/>
      <c r="AH180" s="323"/>
      <c r="AI180" s="313"/>
      <c r="AK180" s="279"/>
      <c r="AY180" s="279"/>
      <c r="BW180" s="279"/>
      <c r="CB180" s="279"/>
    </row>
    <row r="181" spans="1:80">
      <c r="A181" s="279"/>
      <c r="C181" s="279"/>
      <c r="S181" s="279"/>
      <c r="AA181" s="35" t="s">
        <v>219</v>
      </c>
      <c r="AB181" s="12"/>
      <c r="AC181" s="11"/>
      <c r="AD181" s="11"/>
      <c r="AG181" s="318" t="s">
        <v>330</v>
      </c>
      <c r="AH181" s="318"/>
      <c r="AI181" s="313"/>
      <c r="AK181" s="279"/>
      <c r="AY181" s="279"/>
      <c r="BW181" s="279"/>
      <c r="CB181" s="279"/>
    </row>
    <row r="182" spans="1:80">
      <c r="A182" s="279"/>
      <c r="C182" s="279"/>
      <c r="S182" s="279"/>
      <c r="AA182" s="35" t="s">
        <v>220</v>
      </c>
      <c r="AB182" s="12"/>
      <c r="AC182" s="11"/>
      <c r="AD182" s="11"/>
      <c r="AG182" s="504" t="s">
        <v>319</v>
      </c>
      <c r="AH182" s="317"/>
      <c r="AI182" s="313"/>
      <c r="AK182" s="279"/>
      <c r="AY182" s="279"/>
      <c r="BW182" s="279"/>
      <c r="CB182" s="279"/>
    </row>
    <row r="183" spans="1:80">
      <c r="A183" s="279"/>
      <c r="C183" s="279"/>
      <c r="S183" s="279"/>
      <c r="AA183" s="35" t="s">
        <v>221</v>
      </c>
      <c r="AB183" s="12"/>
      <c r="AC183" s="11"/>
      <c r="AD183" s="11"/>
      <c r="AG183" s="504"/>
      <c r="AH183" s="317"/>
      <c r="AI183" s="313"/>
      <c r="AK183" s="279"/>
      <c r="AY183" s="279"/>
      <c r="BW183" s="279"/>
      <c r="CB183" s="279"/>
    </row>
    <row r="184" spans="1:80" ht="17.25" thickBot="1">
      <c r="A184" s="279"/>
      <c r="C184" s="279"/>
      <c r="S184" s="279"/>
      <c r="AA184" s="35" t="s">
        <v>222</v>
      </c>
      <c r="AB184" s="12"/>
      <c r="AC184" s="11"/>
      <c r="AD184" s="11"/>
      <c r="AG184" s="333" t="s">
        <v>38</v>
      </c>
      <c r="AH184" s="26"/>
      <c r="AI184" s="17"/>
      <c r="AK184" s="279"/>
      <c r="AY184" s="279"/>
      <c r="BW184" s="279"/>
      <c r="CB184" s="279"/>
    </row>
    <row r="185" spans="1:80" ht="15.75" thickTop="1">
      <c r="A185" s="279"/>
      <c r="C185" s="279"/>
      <c r="S185" s="279"/>
      <c r="AA185" s="35" t="s">
        <v>223</v>
      </c>
      <c r="AB185" s="12"/>
      <c r="AC185" s="11"/>
      <c r="AD185" s="11"/>
      <c r="AG185" s="313"/>
      <c r="AH185" s="313"/>
      <c r="AI185" s="313"/>
      <c r="AK185" s="279"/>
      <c r="AY185" s="279"/>
      <c r="BW185" s="279"/>
      <c r="CB185" s="279"/>
    </row>
    <row r="186" spans="1:80" ht="15.75" thickBot="1">
      <c r="A186" s="279"/>
      <c r="C186" s="279"/>
      <c r="S186" s="279"/>
      <c r="AA186" s="16" t="s">
        <v>38</v>
      </c>
      <c r="AB186" s="12"/>
      <c r="AC186" s="17"/>
      <c r="AD186" s="17"/>
      <c r="AF186" s="4" t="s">
        <v>302</v>
      </c>
      <c r="AG186" s="312" t="s">
        <v>156</v>
      </c>
      <c r="AH186" s="313" t="s">
        <v>134</v>
      </c>
      <c r="AI186" s="313" t="s">
        <v>134</v>
      </c>
      <c r="AK186" s="279"/>
      <c r="AY186" s="279"/>
      <c r="BW186" s="279"/>
      <c r="CB186" s="279"/>
    </row>
    <row r="187" spans="1:80" ht="15.75" thickTop="1">
      <c r="A187" s="279"/>
      <c r="C187" s="279"/>
      <c r="S187" s="279"/>
      <c r="AA187" s="11"/>
      <c r="AB187" s="12"/>
      <c r="AC187" s="11"/>
      <c r="AD187" s="11"/>
      <c r="AG187" s="313"/>
      <c r="AH187" s="314" t="s">
        <v>126</v>
      </c>
      <c r="AI187" s="314" t="s">
        <v>126</v>
      </c>
      <c r="AK187" s="279"/>
      <c r="AY187" s="279"/>
      <c r="BW187" s="279"/>
      <c r="CB187" s="279"/>
    </row>
    <row r="188" spans="1:80">
      <c r="A188" s="279"/>
      <c r="C188" s="279"/>
      <c r="S188" s="279"/>
      <c r="AA188" s="34" t="s">
        <v>230</v>
      </c>
      <c r="AB188" s="12" t="s">
        <v>369</v>
      </c>
      <c r="AC188" s="11"/>
      <c r="AD188" s="11"/>
      <c r="AG188" s="319" t="s">
        <v>331</v>
      </c>
      <c r="AH188" s="319"/>
      <c r="AI188" s="313"/>
      <c r="AK188" s="279"/>
      <c r="AY188" s="279"/>
      <c r="BW188" s="279"/>
      <c r="CB188" s="279"/>
    </row>
    <row r="189" spans="1:80">
      <c r="A189" s="279"/>
      <c r="C189" s="279"/>
      <c r="S189" s="279"/>
      <c r="AA189" s="35" t="s">
        <v>231</v>
      </c>
      <c r="AB189" s="12"/>
      <c r="AC189" s="11"/>
      <c r="AD189" s="11"/>
      <c r="AG189" s="319" t="s">
        <v>332</v>
      </c>
      <c r="AH189" s="319"/>
      <c r="AI189" s="313"/>
      <c r="AK189" s="279"/>
      <c r="AY189" s="279"/>
      <c r="BW189" s="279"/>
      <c r="CB189" s="279"/>
    </row>
    <row r="190" spans="1:80">
      <c r="A190" s="279"/>
      <c r="C190" s="279"/>
      <c r="S190" s="279"/>
      <c r="AA190" s="35" t="s">
        <v>232</v>
      </c>
      <c r="AB190" s="12"/>
      <c r="AC190" s="11"/>
      <c r="AD190" s="11"/>
      <c r="AG190" s="319" t="s">
        <v>333</v>
      </c>
      <c r="AH190" s="319"/>
      <c r="AI190" s="313"/>
      <c r="AK190" s="279"/>
      <c r="AY190" s="279"/>
      <c r="BW190" s="279"/>
      <c r="CB190" s="279"/>
    </row>
    <row r="191" spans="1:80" ht="15" customHeight="1">
      <c r="A191" s="279"/>
      <c r="C191" s="279"/>
      <c r="S191" s="279"/>
      <c r="AA191" s="35" t="s">
        <v>233</v>
      </c>
      <c r="AB191" s="12"/>
      <c r="AC191" s="11"/>
      <c r="AD191" s="11"/>
      <c r="AG191" s="319" t="s">
        <v>334</v>
      </c>
      <c r="AH191" s="319"/>
      <c r="AI191" s="313"/>
      <c r="AK191" s="279"/>
      <c r="AY191" s="279"/>
      <c r="BW191" s="279"/>
      <c r="CB191" s="279"/>
    </row>
    <row r="192" spans="1:80">
      <c r="A192" s="279"/>
      <c r="C192" s="279"/>
      <c r="S192" s="279"/>
      <c r="AA192" s="35" t="s">
        <v>234</v>
      </c>
      <c r="AB192" s="12"/>
      <c r="AC192" s="11"/>
      <c r="AD192" s="11"/>
      <c r="AG192" s="319" t="s">
        <v>335</v>
      </c>
      <c r="AH192" s="319"/>
      <c r="AI192" s="313"/>
      <c r="AK192" s="279"/>
      <c r="AY192" s="279"/>
      <c r="BW192" s="279"/>
      <c r="CB192" s="279"/>
    </row>
    <row r="193" spans="1:80" ht="15.75" thickBot="1">
      <c r="A193" s="279"/>
      <c r="C193" s="279"/>
      <c r="S193" s="279"/>
      <c r="AA193" s="16" t="s">
        <v>38</v>
      </c>
      <c r="AB193" s="12"/>
      <c r="AC193" s="17"/>
      <c r="AD193" s="17"/>
      <c r="AG193" s="319" t="s">
        <v>336</v>
      </c>
      <c r="AH193" s="319"/>
      <c r="AI193" s="313"/>
      <c r="AK193" s="279"/>
      <c r="AY193" s="279"/>
      <c r="BW193" s="279"/>
      <c r="CB193" s="279"/>
    </row>
    <row r="194" spans="1:80" ht="15.75" customHeight="1" thickTop="1">
      <c r="A194" s="279"/>
      <c r="C194" s="279"/>
      <c r="S194" s="279"/>
      <c r="AA194" s="11"/>
      <c r="AB194" s="12"/>
      <c r="AC194" s="11"/>
      <c r="AD194" s="11"/>
      <c r="AG194" s="517" t="s">
        <v>337</v>
      </c>
      <c r="AH194" s="337"/>
      <c r="AI194" s="313"/>
      <c r="AK194" s="279"/>
      <c r="AY194" s="279"/>
      <c r="BW194" s="279"/>
      <c r="CB194" s="279"/>
    </row>
    <row r="195" spans="1:80">
      <c r="A195" s="279"/>
      <c r="C195" s="279"/>
      <c r="S195" s="279"/>
      <c r="AA195" s="34" t="s">
        <v>242</v>
      </c>
      <c r="AB195" s="12" t="s">
        <v>76</v>
      </c>
      <c r="AC195" s="11"/>
      <c r="AD195" s="11"/>
      <c r="AG195" s="517"/>
      <c r="AH195" s="337"/>
      <c r="AI195" s="313"/>
      <c r="AK195" s="279"/>
      <c r="AY195" s="279"/>
      <c r="BW195" s="279"/>
      <c r="CB195" s="279"/>
    </row>
    <row r="196" spans="1:80">
      <c r="A196" s="279"/>
      <c r="C196" s="279"/>
      <c r="S196" s="279"/>
      <c r="AA196" s="35" t="s">
        <v>243</v>
      </c>
      <c r="AB196" s="12"/>
      <c r="AC196" s="11"/>
      <c r="AD196" s="11"/>
      <c r="AG196" s="319" t="s">
        <v>338</v>
      </c>
      <c r="AH196" s="325"/>
      <c r="AI196" s="313"/>
      <c r="AK196" s="279"/>
      <c r="AY196" s="279"/>
      <c r="BW196" s="279"/>
      <c r="CB196" s="279"/>
    </row>
    <row r="197" spans="1:80">
      <c r="A197" s="279"/>
      <c r="C197" s="279"/>
      <c r="S197" s="279"/>
      <c r="AA197" s="35" t="s">
        <v>244</v>
      </c>
      <c r="AB197" s="12"/>
      <c r="AC197" s="11"/>
      <c r="AD197" s="11"/>
      <c r="AG197" s="517" t="s">
        <v>345</v>
      </c>
      <c r="AH197" s="325"/>
      <c r="AI197" s="313"/>
      <c r="AK197" s="279"/>
      <c r="AY197" s="279"/>
      <c r="BW197" s="279"/>
      <c r="CB197" s="279"/>
    </row>
    <row r="198" spans="1:80" ht="15" customHeight="1">
      <c r="A198" s="279"/>
      <c r="C198" s="279"/>
      <c r="S198" s="279"/>
      <c r="AA198" s="35" t="s">
        <v>245</v>
      </c>
      <c r="AB198" s="12"/>
      <c r="AC198" s="11"/>
      <c r="AD198" s="11"/>
      <c r="AG198" s="517"/>
      <c r="AH198" s="325"/>
      <c r="AI198" s="313"/>
      <c r="AK198" s="279"/>
      <c r="AY198" s="279"/>
      <c r="BW198" s="279"/>
      <c r="CB198" s="279"/>
    </row>
    <row r="199" spans="1:80">
      <c r="A199" s="279"/>
      <c r="C199" s="279"/>
      <c r="S199" s="279"/>
      <c r="AA199" s="35" t="s">
        <v>246</v>
      </c>
      <c r="AB199" s="12"/>
      <c r="AC199" s="11"/>
      <c r="AD199" s="11"/>
      <c r="AG199" s="319" t="s">
        <v>346</v>
      </c>
      <c r="AH199" s="325"/>
      <c r="AI199" s="313"/>
      <c r="AK199" s="279"/>
      <c r="AY199" s="279"/>
      <c r="BW199" s="279"/>
      <c r="CB199" s="279"/>
    </row>
    <row r="200" spans="1:80" ht="15.75" customHeight="1" thickBot="1">
      <c r="A200" s="279"/>
      <c r="C200" s="279"/>
      <c r="S200" s="279"/>
      <c r="AA200" s="16" t="s">
        <v>38</v>
      </c>
      <c r="AB200" s="12"/>
      <c r="AC200" s="17"/>
      <c r="AD200" s="17"/>
      <c r="AG200" s="319" t="s">
        <v>339</v>
      </c>
      <c r="AH200" s="319"/>
      <c r="AI200" s="313"/>
      <c r="AK200" s="279"/>
      <c r="AY200" s="279"/>
      <c r="BW200" s="279"/>
      <c r="CB200" s="279"/>
    </row>
    <row r="201" spans="1:80" ht="15.75" thickTop="1">
      <c r="A201" s="279"/>
      <c r="C201" s="279"/>
      <c r="S201" s="279"/>
      <c r="AA201" s="35"/>
      <c r="AB201" s="12"/>
      <c r="AC201" s="11"/>
      <c r="AD201" s="11"/>
      <c r="AG201" s="517" t="s">
        <v>347</v>
      </c>
      <c r="AH201" s="319"/>
      <c r="AI201" s="313"/>
      <c r="AK201" s="279"/>
      <c r="AY201" s="279"/>
      <c r="BW201" s="279"/>
      <c r="CB201" s="279"/>
    </row>
    <row r="202" spans="1:80" ht="15" customHeight="1">
      <c r="A202" s="279"/>
      <c r="C202" s="279"/>
      <c r="S202" s="279"/>
      <c r="AA202" s="34" t="s">
        <v>258</v>
      </c>
      <c r="AB202" s="12" t="s">
        <v>370</v>
      </c>
      <c r="AC202" s="11"/>
      <c r="AD202" s="11"/>
      <c r="AG202" s="517"/>
      <c r="AH202" s="319"/>
      <c r="AI202" s="313"/>
      <c r="AK202" s="279"/>
      <c r="AY202" s="279"/>
      <c r="BW202" s="279"/>
      <c r="CB202" s="279"/>
    </row>
    <row r="203" spans="1:80">
      <c r="A203" s="279"/>
      <c r="C203" s="279"/>
      <c r="S203" s="279"/>
      <c r="AA203" s="35" t="s">
        <v>259</v>
      </c>
      <c r="AB203" s="12"/>
      <c r="AC203" s="11"/>
      <c r="AD203" s="11"/>
      <c r="AG203" s="517" t="s">
        <v>348</v>
      </c>
      <c r="AH203" s="319"/>
      <c r="AI203" s="313"/>
      <c r="AK203" s="279"/>
      <c r="AY203" s="279"/>
      <c r="BW203" s="279"/>
      <c r="CB203" s="279"/>
    </row>
    <row r="204" spans="1:80" ht="15.75" thickBot="1">
      <c r="A204" s="279"/>
      <c r="C204" s="279"/>
      <c r="S204" s="279"/>
      <c r="AA204" s="16" t="s">
        <v>38</v>
      </c>
      <c r="AB204" s="12"/>
      <c r="AC204" s="17"/>
      <c r="AD204" s="17"/>
      <c r="AG204" s="517"/>
      <c r="AH204" s="319"/>
      <c r="AI204" s="313"/>
      <c r="AK204" s="279"/>
      <c r="AY204" s="279"/>
      <c r="BW204" s="279"/>
      <c r="CB204" s="279"/>
    </row>
    <row r="205" spans="1:80" ht="15.75" customHeight="1" thickTop="1">
      <c r="A205" s="279"/>
      <c r="C205" s="279"/>
      <c r="S205" s="279"/>
      <c r="AA205" s="11"/>
      <c r="AB205" s="12"/>
      <c r="AC205" s="11"/>
      <c r="AD205" s="11"/>
      <c r="AG205" s="517" t="s">
        <v>340</v>
      </c>
      <c r="AH205" s="319"/>
      <c r="AI205" s="313"/>
      <c r="AK205" s="279"/>
      <c r="AY205" s="279"/>
      <c r="BW205" s="279"/>
      <c r="CB205" s="279"/>
    </row>
    <row r="206" spans="1:80">
      <c r="A206" s="279"/>
      <c r="C206" s="279"/>
      <c r="S206" s="279"/>
      <c r="AA206" s="13" t="s">
        <v>262</v>
      </c>
      <c r="AB206" s="12" t="s">
        <v>86</v>
      </c>
      <c r="AC206" s="11"/>
      <c r="AD206" s="11"/>
      <c r="AG206" s="517"/>
      <c r="AH206" s="319"/>
      <c r="AI206" s="313"/>
      <c r="AK206" s="279"/>
      <c r="AY206" s="279"/>
      <c r="BW206" s="279"/>
      <c r="CB206" s="279"/>
    </row>
    <row r="207" spans="1:80" ht="15" customHeight="1">
      <c r="A207" s="279"/>
      <c r="C207" s="279"/>
      <c r="S207" s="279"/>
      <c r="AA207" s="11" t="s">
        <v>260</v>
      </c>
      <c r="AB207" s="12"/>
      <c r="AC207" s="11"/>
      <c r="AD207" s="11"/>
      <c r="AG207" s="517"/>
      <c r="AH207" s="319"/>
      <c r="AI207" s="313"/>
      <c r="AK207" s="279"/>
      <c r="AY207" s="279"/>
      <c r="BW207" s="279"/>
      <c r="CB207" s="279"/>
    </row>
    <row r="208" spans="1:80">
      <c r="A208" s="279"/>
      <c r="C208" s="279"/>
      <c r="S208" s="279"/>
      <c r="AA208" s="11" t="s">
        <v>261</v>
      </c>
      <c r="AB208" s="12"/>
      <c r="AC208" s="11"/>
      <c r="AD208" s="11"/>
      <c r="AG208" s="517" t="s">
        <v>349</v>
      </c>
      <c r="AH208" s="319"/>
      <c r="AI208" s="313"/>
      <c r="AK208" s="279"/>
      <c r="AY208" s="279"/>
      <c r="BW208" s="279"/>
      <c r="CB208" s="279"/>
    </row>
    <row r="209" spans="1:80">
      <c r="A209" s="279"/>
      <c r="C209" s="279"/>
      <c r="S209" s="279"/>
      <c r="AA209" s="11" t="s">
        <v>263</v>
      </c>
      <c r="AB209" s="12"/>
      <c r="AC209" s="11"/>
      <c r="AD209" s="11"/>
      <c r="AG209" s="517"/>
      <c r="AH209" s="319"/>
      <c r="AI209" s="313"/>
      <c r="AK209" s="279"/>
      <c r="AY209" s="279"/>
      <c r="BW209" s="279"/>
      <c r="CB209" s="279"/>
    </row>
    <row r="210" spans="1:80">
      <c r="A210" s="279"/>
      <c r="C210" s="279"/>
      <c r="S210" s="279"/>
      <c r="AA210" s="11"/>
      <c r="AB210" s="12"/>
      <c r="AC210" s="11"/>
      <c r="AD210" s="11"/>
      <c r="AG210" s="517" t="s">
        <v>341</v>
      </c>
      <c r="AH210" s="319"/>
      <c r="AI210" s="313"/>
      <c r="AK210" s="279"/>
      <c r="AY210" s="279"/>
      <c r="BW210" s="279"/>
      <c r="CB210" s="279"/>
    </row>
    <row r="211" spans="1:80">
      <c r="A211" s="279"/>
      <c r="C211" s="279"/>
      <c r="S211" s="279"/>
      <c r="AA211" s="11" t="s">
        <v>264</v>
      </c>
      <c r="AB211" s="12"/>
      <c r="AC211" s="11"/>
      <c r="AD211" s="11"/>
      <c r="AG211" s="517"/>
      <c r="AH211" s="319"/>
      <c r="AI211" s="313"/>
      <c r="AK211" s="279"/>
      <c r="AY211" s="279"/>
      <c r="BW211" s="279"/>
      <c r="CB211" s="279"/>
    </row>
    <row r="212" spans="1:80">
      <c r="A212" s="279"/>
      <c r="C212" s="279"/>
      <c r="S212" s="279"/>
      <c r="AA212" s="11" t="s">
        <v>265</v>
      </c>
      <c r="AB212" s="12"/>
      <c r="AC212" s="11"/>
      <c r="AD212" s="11"/>
      <c r="AG212" s="517"/>
      <c r="AH212" s="319"/>
      <c r="AI212" s="313"/>
      <c r="AK212" s="279"/>
      <c r="AY212" s="279"/>
      <c r="BW212" s="279"/>
      <c r="CB212" s="279"/>
    </row>
    <row r="213" spans="1:80">
      <c r="A213" s="279"/>
      <c r="C213" s="279"/>
      <c r="S213" s="279"/>
      <c r="AA213" s="11" t="s">
        <v>266</v>
      </c>
      <c r="AB213" s="12"/>
      <c r="AC213" s="11"/>
      <c r="AD213" s="11"/>
      <c r="AG213" s="517"/>
      <c r="AH213" s="319"/>
      <c r="AI213" s="313"/>
      <c r="AK213" s="279"/>
      <c r="AY213" s="279"/>
      <c r="BW213" s="279"/>
      <c r="CB213" s="279"/>
    </row>
    <row r="214" spans="1:80" ht="15.75" thickBot="1">
      <c r="A214" s="279"/>
      <c r="C214" s="279"/>
      <c r="S214" s="279"/>
      <c r="AA214" s="16" t="s">
        <v>38</v>
      </c>
      <c r="AB214" s="12"/>
      <c r="AC214" s="17"/>
      <c r="AD214" s="17"/>
      <c r="AG214" s="319" t="s">
        <v>342</v>
      </c>
      <c r="AH214" s="319"/>
      <c r="AI214" s="313"/>
      <c r="AK214" s="279"/>
      <c r="AY214" s="279"/>
      <c r="BW214" s="279"/>
      <c r="CB214" s="279"/>
    </row>
    <row r="215" spans="1:80" ht="15.75" thickTop="1">
      <c r="A215" s="279"/>
      <c r="C215" s="279"/>
      <c r="S215" s="279"/>
      <c r="AA215" s="20"/>
      <c r="AB215" s="22"/>
      <c r="AC215" s="20"/>
      <c r="AD215" s="20"/>
      <c r="AG215" s="319" t="s">
        <v>343</v>
      </c>
      <c r="AH215" s="319"/>
      <c r="AI215" s="313"/>
      <c r="AK215" s="279"/>
      <c r="AY215" s="279"/>
      <c r="BW215" s="279"/>
      <c r="CB215" s="279"/>
    </row>
    <row r="216" spans="1:80">
      <c r="A216" s="279"/>
      <c r="C216" s="279"/>
      <c r="S216" s="279"/>
      <c r="AG216" s="319" t="s">
        <v>344</v>
      </c>
      <c r="AH216" s="319"/>
      <c r="AI216" s="313"/>
      <c r="AK216" s="279"/>
      <c r="AY216" s="279"/>
      <c r="BW216" s="279"/>
      <c r="CB216" s="279"/>
    </row>
    <row r="217" spans="1:80" ht="17.25" thickBot="1">
      <c r="A217" s="279"/>
      <c r="C217" s="279"/>
      <c r="S217" s="279"/>
      <c r="AG217" s="333" t="s">
        <v>38</v>
      </c>
      <c r="AH217" s="26"/>
      <c r="AI217" s="17"/>
      <c r="AK217" s="279"/>
      <c r="AY217" s="279"/>
      <c r="BW217" s="279"/>
      <c r="CB217" s="279"/>
    </row>
    <row r="218" spans="1:80" ht="17.25" thickTop="1">
      <c r="A218" s="279"/>
      <c r="C218" s="279"/>
      <c r="S218" s="279"/>
      <c r="AG218" s="333"/>
      <c r="AH218" s="332"/>
      <c r="AI218" s="313"/>
      <c r="AK218" s="279"/>
      <c r="AY218" s="279"/>
      <c r="BW218" s="279"/>
      <c r="CB218" s="279"/>
    </row>
    <row r="219" spans="1:80">
      <c r="A219" s="279"/>
      <c r="C219" s="279"/>
      <c r="S219" s="279"/>
      <c r="AF219" s="4" t="s">
        <v>303</v>
      </c>
      <c r="AG219" s="312" t="s">
        <v>157</v>
      </c>
      <c r="AH219" s="313" t="s">
        <v>134</v>
      </c>
      <c r="AI219" s="313" t="s">
        <v>134</v>
      </c>
      <c r="AK219" s="279"/>
      <c r="AY219" s="279"/>
      <c r="BW219" s="279"/>
      <c r="CB219" s="279"/>
    </row>
    <row r="220" spans="1:80">
      <c r="A220" s="279"/>
      <c r="C220" s="279"/>
      <c r="S220" s="279"/>
      <c r="AG220" s="313"/>
      <c r="AH220" s="314" t="s">
        <v>126</v>
      </c>
      <c r="AI220" s="314" t="s">
        <v>126</v>
      </c>
      <c r="AK220" s="279"/>
      <c r="AY220" s="279"/>
      <c r="BW220" s="279"/>
      <c r="CB220" s="279"/>
    </row>
    <row r="221" spans="1:80">
      <c r="A221" s="279"/>
      <c r="C221" s="279"/>
      <c r="S221" s="279"/>
      <c r="AG221" s="313" t="s">
        <v>133</v>
      </c>
      <c r="AH221" s="313"/>
      <c r="AI221" s="313"/>
      <c r="AK221" s="279"/>
      <c r="AY221" s="279"/>
      <c r="BW221" s="279"/>
      <c r="CB221" s="279"/>
    </row>
    <row r="222" spans="1:80">
      <c r="A222" s="279"/>
      <c r="C222" s="279"/>
      <c r="S222" s="279"/>
      <c r="AG222" s="313" t="s">
        <v>161</v>
      </c>
      <c r="AH222" s="313"/>
      <c r="AI222" s="313"/>
      <c r="AK222" s="279"/>
      <c r="AY222" s="279"/>
      <c r="BW222" s="279"/>
      <c r="CB222" s="279"/>
    </row>
    <row r="223" spans="1:80">
      <c r="A223" s="279"/>
      <c r="C223" s="279"/>
      <c r="S223" s="279"/>
      <c r="AG223" s="313" t="s">
        <v>162</v>
      </c>
      <c r="AH223" s="313"/>
      <c r="AI223" s="313"/>
      <c r="AK223" s="279"/>
      <c r="AY223" s="279"/>
      <c r="BW223" s="279"/>
      <c r="CB223" s="279"/>
    </row>
    <row r="224" spans="1:80">
      <c r="A224" s="279"/>
      <c r="C224" s="279"/>
      <c r="S224" s="279"/>
      <c r="AG224" s="313" t="s">
        <v>163</v>
      </c>
      <c r="AH224" s="313"/>
      <c r="AI224" s="313"/>
      <c r="AK224" s="279"/>
      <c r="AY224" s="279"/>
      <c r="BW224" s="279"/>
      <c r="CB224" s="279"/>
    </row>
    <row r="225" spans="1:80">
      <c r="A225" s="279"/>
      <c r="C225" s="279"/>
      <c r="S225" s="279"/>
      <c r="AG225" s="313" t="s">
        <v>164</v>
      </c>
      <c r="AH225" s="313"/>
      <c r="AI225" s="313"/>
      <c r="AK225" s="279"/>
      <c r="AY225" s="279"/>
      <c r="BW225" s="279"/>
      <c r="CB225" s="279"/>
    </row>
    <row r="226" spans="1:80">
      <c r="A226" s="279"/>
      <c r="C226" s="279"/>
      <c r="S226" s="279"/>
      <c r="AG226" s="313" t="s">
        <v>165</v>
      </c>
      <c r="AH226" s="313"/>
      <c r="AI226" s="313"/>
      <c r="AK226" s="279"/>
      <c r="AY226" s="279"/>
      <c r="BW226" s="279"/>
      <c r="CB226" s="279"/>
    </row>
    <row r="227" spans="1:80">
      <c r="A227" s="279"/>
      <c r="C227" s="279"/>
      <c r="S227" s="279"/>
      <c r="AG227" s="313" t="s">
        <v>166</v>
      </c>
      <c r="AH227" s="313"/>
      <c r="AI227" s="313"/>
      <c r="AK227" s="279"/>
      <c r="AY227" s="279"/>
      <c r="BW227" s="279"/>
      <c r="CB227" s="279"/>
    </row>
    <row r="228" spans="1:80">
      <c r="A228" s="279"/>
      <c r="C228" s="279"/>
      <c r="S228" s="279"/>
      <c r="AG228" s="313" t="s">
        <v>132</v>
      </c>
      <c r="AH228" s="313"/>
      <c r="AI228" s="313"/>
      <c r="AK228" s="279"/>
      <c r="AY228" s="279"/>
      <c r="BW228" s="279"/>
      <c r="CB228" s="279"/>
    </row>
    <row r="229" spans="1:80" ht="17.25" thickBot="1">
      <c r="A229" s="279"/>
      <c r="C229" s="279"/>
      <c r="S229" s="279"/>
      <c r="AG229" s="333" t="s">
        <v>38</v>
      </c>
      <c r="AH229" s="26"/>
      <c r="AI229" s="17"/>
      <c r="AK229" s="279"/>
      <c r="AY229" s="279"/>
      <c r="BW229" s="279"/>
      <c r="CB229" s="279"/>
    </row>
    <row r="230" spans="1:80" ht="15.75" thickTop="1">
      <c r="A230" s="279"/>
      <c r="C230" s="279"/>
      <c r="S230" s="279"/>
      <c r="AG230" s="313"/>
      <c r="AH230" s="313"/>
      <c r="AI230" s="313"/>
      <c r="AK230" s="279"/>
      <c r="AY230" s="279"/>
      <c r="BW230" s="279"/>
      <c r="CB230" s="279"/>
    </row>
    <row r="231" spans="1:80">
      <c r="A231" s="279"/>
      <c r="C231" s="279"/>
      <c r="S231" s="279"/>
      <c r="AF231" s="4" t="s">
        <v>305</v>
      </c>
      <c r="AG231" s="338" t="s">
        <v>176</v>
      </c>
      <c r="AH231" s="313" t="s">
        <v>134</v>
      </c>
      <c r="AI231" s="313" t="s">
        <v>134</v>
      </c>
      <c r="AK231" s="279"/>
      <c r="AY231" s="279"/>
      <c r="BW231" s="279"/>
      <c r="CB231" s="279"/>
    </row>
    <row r="232" spans="1:80">
      <c r="A232" s="279"/>
      <c r="C232" s="279"/>
      <c r="S232" s="279"/>
      <c r="AG232" s="338"/>
      <c r="AH232" s="314" t="s">
        <v>126</v>
      </c>
      <c r="AI232" s="314" t="s">
        <v>126</v>
      </c>
      <c r="AK232" s="279"/>
      <c r="AY232" s="279"/>
      <c r="BW232" s="279"/>
      <c r="CB232" s="279"/>
    </row>
    <row r="233" spans="1:80">
      <c r="A233" s="279"/>
      <c r="C233" s="279"/>
      <c r="S233" s="279"/>
      <c r="AG233" s="339" t="s">
        <v>178</v>
      </c>
      <c r="AH233" s="313"/>
      <c r="AI233" s="313"/>
      <c r="AK233" s="279"/>
      <c r="AY233" s="279"/>
      <c r="BW233" s="279"/>
      <c r="CB233" s="279"/>
    </row>
    <row r="234" spans="1:80">
      <c r="A234" s="279"/>
      <c r="C234" s="279"/>
      <c r="S234" s="279"/>
      <c r="AG234" s="313" t="s">
        <v>167</v>
      </c>
      <c r="AH234" s="313"/>
      <c r="AI234" s="313"/>
      <c r="AK234" s="279"/>
      <c r="AY234" s="279"/>
      <c r="BW234" s="279"/>
      <c r="CB234" s="279"/>
    </row>
    <row r="235" spans="1:80">
      <c r="A235" s="279"/>
      <c r="C235" s="279"/>
      <c r="S235" s="279"/>
      <c r="AG235" s="313" t="s">
        <v>168</v>
      </c>
      <c r="AH235" s="313"/>
      <c r="AI235" s="313"/>
      <c r="AK235" s="279"/>
      <c r="AY235" s="279"/>
      <c r="BW235" s="279"/>
      <c r="CB235" s="279"/>
    </row>
    <row r="236" spans="1:80">
      <c r="A236" s="279"/>
      <c r="C236" s="279"/>
      <c r="S236" s="279"/>
      <c r="AG236" s="313" t="s">
        <v>169</v>
      </c>
      <c r="AH236" s="313"/>
      <c r="AI236" s="313"/>
      <c r="AK236" s="279"/>
      <c r="AY236" s="279"/>
      <c r="BW236" s="279"/>
      <c r="CB236" s="279"/>
    </row>
    <row r="237" spans="1:80">
      <c r="A237" s="279"/>
      <c r="C237" s="279"/>
      <c r="S237" s="279"/>
      <c r="AG237" s="313" t="s">
        <v>170</v>
      </c>
      <c r="AH237" s="313"/>
      <c r="AI237" s="313"/>
      <c r="AK237" s="279"/>
      <c r="AY237" s="279"/>
      <c r="BW237" s="279"/>
      <c r="CB237" s="279"/>
    </row>
    <row r="238" spans="1:80">
      <c r="A238" s="279"/>
      <c r="C238" s="279"/>
      <c r="S238" s="279"/>
      <c r="AG238" s="313" t="s">
        <v>171</v>
      </c>
      <c r="AH238" s="313"/>
      <c r="AI238" s="313"/>
      <c r="AK238" s="279"/>
      <c r="AY238" s="279"/>
      <c r="BW238" s="279"/>
      <c r="CB238" s="279"/>
    </row>
    <row r="239" spans="1:80">
      <c r="A239" s="279"/>
      <c r="C239" s="279"/>
      <c r="S239" s="279"/>
      <c r="AG239" s="313" t="s">
        <v>172</v>
      </c>
      <c r="AH239" s="313"/>
      <c r="AI239" s="313"/>
      <c r="AK239" s="279"/>
      <c r="AY239" s="279"/>
      <c r="BW239" s="279"/>
      <c r="CB239" s="279"/>
    </row>
    <row r="240" spans="1:80">
      <c r="A240" s="279"/>
      <c r="C240" s="279"/>
      <c r="S240" s="279"/>
      <c r="AG240" s="313" t="s">
        <v>173</v>
      </c>
      <c r="AH240" s="313"/>
      <c r="AI240" s="313"/>
      <c r="AK240" s="279"/>
      <c r="AY240" s="279"/>
      <c r="BW240" s="279"/>
      <c r="CB240" s="279"/>
    </row>
    <row r="241" spans="1:80">
      <c r="A241" s="279"/>
      <c r="C241" s="279"/>
      <c r="S241" s="279"/>
      <c r="AG241" s="313" t="s">
        <v>174</v>
      </c>
      <c r="AH241" s="313"/>
      <c r="AI241" s="313"/>
      <c r="AK241" s="279"/>
      <c r="AY241" s="279"/>
      <c r="BW241" s="279"/>
      <c r="CB241" s="279"/>
    </row>
    <row r="242" spans="1:80">
      <c r="A242" s="279"/>
      <c r="C242" s="279"/>
      <c r="S242" s="279"/>
      <c r="AG242" s="340" t="s">
        <v>177</v>
      </c>
      <c r="AH242" s="341"/>
      <c r="AI242" s="341"/>
      <c r="AK242" s="279"/>
      <c r="AY242" s="279"/>
      <c r="BW242" s="279"/>
      <c r="CB242" s="279"/>
    </row>
    <row r="243" spans="1:80">
      <c r="A243" s="279"/>
      <c r="C243" s="279"/>
      <c r="S243" s="279"/>
      <c r="AG243" s="313"/>
      <c r="AH243" s="313"/>
      <c r="AI243" s="313"/>
      <c r="AK243" s="279"/>
      <c r="AY243" s="279"/>
      <c r="BW243" s="279"/>
      <c r="CB243" s="279"/>
    </row>
    <row r="244" spans="1:80">
      <c r="A244" s="279"/>
      <c r="C244" s="279"/>
      <c r="S244" s="279"/>
      <c r="AG244" s="339" t="s">
        <v>179</v>
      </c>
      <c r="AH244" s="313"/>
      <c r="AI244" s="313"/>
      <c r="AK244" s="279"/>
      <c r="AY244" s="279"/>
      <c r="BW244" s="279"/>
      <c r="CB244" s="279"/>
    </row>
    <row r="245" spans="1:80">
      <c r="A245" s="279"/>
      <c r="C245" s="279"/>
      <c r="S245" s="279"/>
      <c r="AG245" s="313" t="s">
        <v>167</v>
      </c>
      <c r="AH245" s="313"/>
      <c r="AI245" s="313"/>
      <c r="AK245" s="279"/>
      <c r="AY245" s="279"/>
      <c r="BW245" s="279"/>
      <c r="CB245" s="279"/>
    </row>
    <row r="246" spans="1:80">
      <c r="A246" s="279"/>
      <c r="C246" s="279"/>
      <c r="S246" s="279"/>
      <c r="AG246" s="313" t="s">
        <v>168</v>
      </c>
      <c r="AH246" s="313"/>
      <c r="AI246" s="313"/>
      <c r="AK246" s="279"/>
      <c r="AY246" s="279"/>
      <c r="BW246" s="279"/>
      <c r="CB246" s="279"/>
    </row>
    <row r="247" spans="1:80">
      <c r="A247" s="279"/>
      <c r="C247" s="279"/>
      <c r="S247" s="279"/>
      <c r="AG247" s="313" t="s">
        <v>169</v>
      </c>
      <c r="AH247" s="313"/>
      <c r="AI247" s="313"/>
      <c r="AK247" s="279"/>
      <c r="AY247" s="279"/>
      <c r="BW247" s="279"/>
      <c r="CB247" s="279"/>
    </row>
    <row r="248" spans="1:80">
      <c r="A248" s="279"/>
      <c r="C248" s="279"/>
      <c r="S248" s="279"/>
      <c r="AG248" s="313" t="s">
        <v>170</v>
      </c>
      <c r="AH248" s="313"/>
      <c r="AI248" s="313"/>
      <c r="AK248" s="279"/>
      <c r="AY248" s="279"/>
      <c r="BW248" s="279"/>
      <c r="CB248" s="279"/>
    </row>
    <row r="249" spans="1:80">
      <c r="A249" s="279"/>
      <c r="C249" s="279"/>
      <c r="S249" s="279"/>
      <c r="AG249" s="313" t="s">
        <v>171</v>
      </c>
      <c r="AH249" s="313"/>
      <c r="AI249" s="313"/>
      <c r="AK249" s="279"/>
      <c r="AY249" s="279"/>
      <c r="BW249" s="279"/>
      <c r="CB249" s="279"/>
    </row>
    <row r="250" spans="1:80">
      <c r="A250" s="279"/>
      <c r="C250" s="279"/>
      <c r="S250" s="279"/>
      <c r="AG250" s="313" t="s">
        <v>172</v>
      </c>
      <c r="AH250" s="313"/>
      <c r="AI250" s="313"/>
      <c r="AK250" s="279"/>
      <c r="AY250" s="279"/>
      <c r="BW250" s="279"/>
      <c r="CB250" s="279"/>
    </row>
    <row r="251" spans="1:80">
      <c r="A251" s="279"/>
      <c r="C251" s="279"/>
      <c r="S251" s="279"/>
      <c r="AG251" s="313" t="s">
        <v>173</v>
      </c>
      <c r="AH251" s="313"/>
      <c r="AI251" s="313"/>
      <c r="AK251" s="279"/>
      <c r="AY251" s="279"/>
      <c r="BW251" s="279"/>
      <c r="CB251" s="279"/>
    </row>
    <row r="252" spans="1:80">
      <c r="A252" s="279"/>
      <c r="C252" s="279"/>
      <c r="S252" s="279"/>
      <c r="AG252" s="313" t="s">
        <v>174</v>
      </c>
      <c r="AH252" s="313"/>
      <c r="AI252" s="313"/>
      <c r="AK252" s="279"/>
      <c r="AY252" s="279"/>
      <c r="BW252" s="279"/>
      <c r="CB252" s="279"/>
    </row>
    <row r="253" spans="1:80">
      <c r="A253" s="279"/>
      <c r="C253" s="279"/>
      <c r="S253" s="279"/>
      <c r="AG253" s="340" t="s">
        <v>180</v>
      </c>
      <c r="AH253" s="341"/>
      <c r="AI253" s="341"/>
      <c r="AK253" s="279"/>
      <c r="AY253" s="279"/>
      <c r="BW253" s="279"/>
      <c r="CB253" s="279"/>
    </row>
    <row r="254" spans="1:80" ht="15.75" customHeight="1">
      <c r="A254" s="279"/>
      <c r="C254" s="279"/>
      <c r="S254" s="279"/>
      <c r="AG254" s="313"/>
      <c r="AH254" s="313"/>
      <c r="AI254" s="313"/>
      <c r="AK254" s="279"/>
      <c r="AY254" s="279"/>
      <c r="BW254" s="279"/>
      <c r="CB254" s="279"/>
    </row>
    <row r="255" spans="1:80">
      <c r="A255" s="279"/>
      <c r="C255" s="279"/>
      <c r="S255" s="279"/>
      <c r="AG255" s="313" t="s">
        <v>181</v>
      </c>
      <c r="AH255" s="313"/>
      <c r="AI255" s="313"/>
      <c r="AK255" s="279"/>
      <c r="AY255" s="279"/>
      <c r="BW255" s="279"/>
      <c r="CB255" s="279"/>
    </row>
    <row r="256" spans="1:80">
      <c r="A256" s="279"/>
      <c r="C256" s="279"/>
      <c r="S256" s="279"/>
      <c r="AG256" s="313" t="s">
        <v>182</v>
      </c>
      <c r="AH256" s="313"/>
      <c r="AI256" s="313"/>
      <c r="AK256" s="279"/>
      <c r="AY256" s="279"/>
      <c r="BW256" s="279"/>
      <c r="CB256" s="279"/>
    </row>
    <row r="257" spans="1:80" ht="15.75" thickBot="1">
      <c r="A257" s="279"/>
      <c r="C257" s="279"/>
      <c r="S257" s="279"/>
      <c r="AG257" s="340" t="s">
        <v>38</v>
      </c>
      <c r="AH257" s="17"/>
      <c r="AI257" s="17"/>
      <c r="AK257" s="279"/>
      <c r="AY257" s="279"/>
      <c r="BW257" s="279"/>
      <c r="CB257" s="279"/>
    </row>
    <row r="258" spans="1:80" ht="15" customHeight="1" thickTop="1">
      <c r="A258" s="279"/>
      <c r="C258" s="279"/>
      <c r="S258" s="279"/>
      <c r="AG258" s="340"/>
      <c r="AH258" s="313"/>
      <c r="AI258" s="313"/>
      <c r="AK258" s="279"/>
      <c r="AY258" s="279"/>
      <c r="BW258" s="279"/>
      <c r="CB258" s="279"/>
    </row>
    <row r="259" spans="1:80">
      <c r="A259" s="279"/>
      <c r="C259" s="279"/>
      <c r="S259" s="279"/>
      <c r="AF259" s="4" t="s">
        <v>307</v>
      </c>
      <c r="AG259" s="338" t="s">
        <v>183</v>
      </c>
      <c r="AH259" s="313"/>
      <c r="AI259" s="313"/>
      <c r="AK259" s="279"/>
      <c r="AY259" s="279"/>
      <c r="BW259" s="279"/>
      <c r="CB259" s="279"/>
    </row>
    <row r="260" spans="1:80">
      <c r="A260" s="279"/>
      <c r="C260" s="279"/>
      <c r="S260" s="279"/>
      <c r="AG260" s="313" t="s">
        <v>184</v>
      </c>
      <c r="AH260" s="313"/>
      <c r="AI260" s="313"/>
      <c r="AK260" s="279"/>
      <c r="AY260" s="279"/>
      <c r="BW260" s="279"/>
      <c r="CB260" s="279"/>
    </row>
    <row r="261" spans="1:80">
      <c r="A261" s="279"/>
      <c r="C261" s="279"/>
      <c r="S261" s="279"/>
      <c r="AG261" s="313" t="s">
        <v>185</v>
      </c>
      <c r="AH261" s="313"/>
      <c r="AI261" s="313"/>
      <c r="AK261" s="279"/>
      <c r="AY261" s="279"/>
      <c r="BW261" s="279"/>
      <c r="CB261" s="279"/>
    </row>
    <row r="262" spans="1:80">
      <c r="A262" s="279"/>
      <c r="C262" s="279"/>
      <c r="S262" s="279"/>
      <c r="AG262" s="313" t="s">
        <v>186</v>
      </c>
      <c r="AH262" s="313"/>
      <c r="AI262" s="313"/>
      <c r="AK262" s="279"/>
      <c r="AY262" s="279"/>
      <c r="BW262" s="279"/>
      <c r="CB262" s="279"/>
    </row>
    <row r="263" spans="1:80">
      <c r="A263" s="279"/>
      <c r="C263" s="279"/>
      <c r="S263" s="279"/>
      <c r="AG263" s="313" t="s">
        <v>187</v>
      </c>
      <c r="AH263" s="313"/>
      <c r="AI263" s="313"/>
      <c r="AK263" s="279"/>
      <c r="AY263" s="279"/>
      <c r="BW263" s="279"/>
      <c r="CB263" s="279"/>
    </row>
    <row r="264" spans="1:80" ht="15.75" thickBot="1">
      <c r="A264" s="279"/>
      <c r="C264" s="279"/>
      <c r="S264" s="279"/>
      <c r="AG264" s="342" t="s">
        <v>38</v>
      </c>
      <c r="AH264" s="17"/>
      <c r="AI264" s="17"/>
      <c r="AK264" s="279"/>
      <c r="AY264" s="279"/>
      <c r="BW264" s="279"/>
      <c r="CB264" s="279"/>
    </row>
    <row r="265" spans="1:80" ht="15.75" thickTop="1">
      <c r="A265" s="279"/>
      <c r="C265" s="279"/>
      <c r="S265" s="279"/>
      <c r="AG265" s="313"/>
      <c r="AH265" s="313"/>
      <c r="AI265" s="313"/>
      <c r="AK265" s="279"/>
      <c r="AY265" s="279"/>
      <c r="BW265" s="279"/>
      <c r="CB265" s="279"/>
    </row>
    <row r="266" spans="1:80">
      <c r="A266" s="279"/>
      <c r="C266" s="279"/>
      <c r="S266" s="279"/>
      <c r="AF266" s="4" t="s">
        <v>308</v>
      </c>
      <c r="AG266" s="338" t="s">
        <v>188</v>
      </c>
      <c r="AH266" s="313" t="s">
        <v>134</v>
      </c>
      <c r="AI266" s="313" t="s">
        <v>134</v>
      </c>
      <c r="AK266" s="279"/>
      <c r="AY266" s="279"/>
      <c r="BW266" s="279"/>
      <c r="CB266" s="279"/>
    </row>
    <row r="267" spans="1:80">
      <c r="A267" s="279"/>
      <c r="C267" s="279"/>
      <c r="S267" s="279"/>
      <c r="AG267" s="313"/>
      <c r="AH267" s="314" t="s">
        <v>126</v>
      </c>
      <c r="AI267" s="314" t="s">
        <v>126</v>
      </c>
      <c r="AK267" s="279"/>
      <c r="AY267" s="279"/>
      <c r="BW267" s="279"/>
      <c r="CB267" s="279"/>
    </row>
    <row r="268" spans="1:80">
      <c r="A268" s="279"/>
      <c r="C268" s="279"/>
      <c r="S268" s="279"/>
      <c r="AG268" s="521" t="s">
        <v>311</v>
      </c>
      <c r="AH268" s="313"/>
      <c r="AI268" s="313"/>
      <c r="AK268" s="279"/>
      <c r="AY268" s="279"/>
      <c r="BW268" s="279"/>
      <c r="CB268" s="279"/>
    </row>
    <row r="269" spans="1:80">
      <c r="A269" s="279"/>
      <c r="C269" s="279"/>
      <c r="S269" s="279"/>
      <c r="AG269" s="521"/>
      <c r="AH269" s="313"/>
      <c r="AI269" s="313"/>
      <c r="AK269" s="279"/>
      <c r="AY269" s="279"/>
      <c r="BW269" s="279"/>
      <c r="CB269" s="279"/>
    </row>
    <row r="270" spans="1:80">
      <c r="A270" s="279"/>
      <c r="C270" s="279"/>
      <c r="S270" s="279"/>
      <c r="AG270" s="343" t="s">
        <v>248</v>
      </c>
      <c r="AH270" s="313"/>
      <c r="AI270" s="313"/>
      <c r="AK270" s="279"/>
      <c r="AY270" s="279"/>
      <c r="BW270" s="279"/>
      <c r="CB270" s="279"/>
    </row>
    <row r="271" spans="1:80">
      <c r="A271" s="279"/>
      <c r="C271" s="279"/>
      <c r="S271" s="279"/>
      <c r="AG271" s="343" t="s">
        <v>249</v>
      </c>
      <c r="AH271" s="344"/>
      <c r="AI271" s="344"/>
      <c r="AK271" s="279"/>
      <c r="AY271" s="279"/>
      <c r="BW271" s="279"/>
      <c r="CB271" s="279"/>
    </row>
    <row r="272" spans="1:80">
      <c r="A272" s="279"/>
      <c r="C272" s="279"/>
      <c r="S272" s="279"/>
      <c r="AG272" s="343" t="s">
        <v>250</v>
      </c>
      <c r="AH272" s="343"/>
      <c r="AI272" s="343"/>
      <c r="AK272" s="279"/>
      <c r="AY272" s="279"/>
      <c r="BW272" s="279"/>
      <c r="CB272" s="279"/>
    </row>
    <row r="273" spans="1:80">
      <c r="A273" s="279"/>
      <c r="C273" s="279"/>
      <c r="S273" s="279"/>
      <c r="AG273" s="343" t="s">
        <v>312</v>
      </c>
      <c r="AH273" s="343"/>
      <c r="AI273" s="343"/>
      <c r="AK273" s="279"/>
      <c r="AY273" s="279"/>
      <c r="BW273" s="279"/>
      <c r="CB273" s="279"/>
    </row>
    <row r="274" spans="1:80">
      <c r="A274" s="279"/>
      <c r="C274" s="279"/>
      <c r="S274" s="279"/>
      <c r="AG274" s="343"/>
      <c r="AH274" s="343"/>
      <c r="AI274" s="343"/>
      <c r="AK274" s="279"/>
      <c r="AY274" s="279"/>
      <c r="BW274" s="279"/>
      <c r="CB274" s="279"/>
    </row>
    <row r="275" spans="1:80">
      <c r="A275" s="279"/>
      <c r="C275" s="279"/>
      <c r="S275" s="279"/>
      <c r="AG275" s="344" t="s">
        <v>252</v>
      </c>
      <c r="AH275" s="343"/>
      <c r="AI275" s="343"/>
      <c r="AK275" s="279"/>
      <c r="AY275" s="279"/>
      <c r="BW275" s="279"/>
      <c r="CB275" s="279"/>
    </row>
    <row r="276" spans="1:80">
      <c r="A276" s="279"/>
      <c r="C276" s="279"/>
      <c r="S276" s="279"/>
      <c r="AG276" s="343" t="s">
        <v>248</v>
      </c>
      <c r="AH276" s="343"/>
      <c r="AI276" s="343"/>
      <c r="AK276" s="279"/>
      <c r="AY276" s="279"/>
      <c r="BW276" s="279"/>
      <c r="CB276" s="279"/>
    </row>
    <row r="277" spans="1:80">
      <c r="A277" s="279"/>
      <c r="C277" s="279"/>
      <c r="S277" s="279"/>
      <c r="AG277" s="343" t="s">
        <v>249</v>
      </c>
      <c r="AH277" s="344"/>
      <c r="AI277" s="344"/>
      <c r="AK277" s="279"/>
      <c r="AY277" s="279"/>
      <c r="BW277" s="279"/>
      <c r="CB277" s="279"/>
    </row>
    <row r="278" spans="1:80">
      <c r="A278" s="279"/>
      <c r="C278" s="279"/>
      <c r="S278" s="279"/>
      <c r="AG278" s="343" t="s">
        <v>250</v>
      </c>
      <c r="AH278" s="343"/>
      <c r="AI278" s="343"/>
      <c r="AK278" s="279"/>
      <c r="AY278" s="279"/>
      <c r="BW278" s="279"/>
      <c r="CB278" s="279"/>
    </row>
    <row r="279" spans="1:80">
      <c r="A279" s="279"/>
      <c r="C279" s="279"/>
      <c r="S279" s="279"/>
      <c r="AG279" s="343" t="s">
        <v>312</v>
      </c>
      <c r="AH279" s="343"/>
      <c r="AI279" s="343"/>
      <c r="AK279" s="279"/>
      <c r="AY279" s="279"/>
      <c r="BW279" s="279"/>
      <c r="CB279" s="279"/>
    </row>
    <row r="280" spans="1:80">
      <c r="A280" s="279"/>
      <c r="C280" s="279"/>
      <c r="S280" s="279"/>
      <c r="AG280" s="343"/>
      <c r="AH280" s="343"/>
      <c r="AI280" s="343"/>
      <c r="AK280" s="279"/>
      <c r="AY280" s="279"/>
      <c r="BW280" s="279"/>
      <c r="CB280" s="279"/>
    </row>
    <row r="281" spans="1:80">
      <c r="A281" s="279"/>
      <c r="C281" s="279"/>
      <c r="S281" s="279"/>
      <c r="AG281" s="343"/>
      <c r="AH281" s="343"/>
      <c r="AI281" s="343"/>
      <c r="AK281" s="279"/>
      <c r="AY281" s="279"/>
      <c r="BW281" s="279"/>
      <c r="CB281" s="279"/>
    </row>
    <row r="282" spans="1:80">
      <c r="A282" s="279"/>
      <c r="C282" s="279"/>
      <c r="S282" s="279"/>
      <c r="AG282" s="344" t="s">
        <v>313</v>
      </c>
      <c r="AH282" s="343"/>
      <c r="AI282" s="343"/>
      <c r="AK282" s="279"/>
      <c r="AY282" s="279"/>
      <c r="BW282" s="279"/>
      <c r="CB282" s="279"/>
    </row>
    <row r="283" spans="1:80">
      <c r="A283" s="279"/>
      <c r="C283" s="279"/>
      <c r="S283" s="279"/>
      <c r="AG283" s="343" t="s">
        <v>248</v>
      </c>
      <c r="AH283" s="343"/>
      <c r="AI283" s="343"/>
      <c r="AK283" s="279"/>
      <c r="AY283" s="279"/>
      <c r="BW283" s="279"/>
      <c r="CB283" s="279"/>
    </row>
    <row r="284" spans="1:80">
      <c r="A284" s="279"/>
      <c r="C284" s="279"/>
      <c r="S284" s="279"/>
      <c r="AG284" s="343" t="s">
        <v>249</v>
      </c>
      <c r="AH284" s="344"/>
      <c r="AI284" s="344"/>
      <c r="AK284" s="279"/>
      <c r="AY284" s="279"/>
      <c r="BW284" s="279"/>
      <c r="CB284" s="279"/>
    </row>
    <row r="285" spans="1:80">
      <c r="A285" s="279"/>
      <c r="C285" s="279"/>
      <c r="S285" s="279"/>
      <c r="AG285" s="343" t="s">
        <v>250</v>
      </c>
      <c r="AH285" s="343"/>
      <c r="AI285" s="343"/>
      <c r="AK285" s="279"/>
      <c r="AY285" s="279"/>
      <c r="BW285" s="279"/>
      <c r="CB285" s="279"/>
    </row>
    <row r="286" spans="1:80">
      <c r="A286" s="279"/>
      <c r="C286" s="279"/>
      <c r="S286" s="279"/>
      <c r="AG286" s="343" t="s">
        <v>312</v>
      </c>
      <c r="AH286" s="343"/>
      <c r="AI286" s="343"/>
      <c r="AK286" s="279"/>
      <c r="AY286" s="279"/>
      <c r="BW286" s="279"/>
      <c r="CB286" s="279"/>
    </row>
    <row r="287" spans="1:80" ht="15.75" thickBot="1">
      <c r="A287" s="279"/>
      <c r="C287" s="279"/>
      <c r="S287" s="279"/>
      <c r="AG287" s="340" t="s">
        <v>38</v>
      </c>
      <c r="AH287" s="17"/>
      <c r="AI287" s="17"/>
      <c r="AK287" s="279"/>
      <c r="AY287" s="279"/>
      <c r="BW287" s="279"/>
      <c r="CB287" s="279"/>
    </row>
    <row r="288" spans="1:80" ht="15.75" thickTop="1">
      <c r="A288" s="279"/>
      <c r="C288" s="279"/>
      <c r="S288" s="279"/>
      <c r="AG288" s="343"/>
      <c r="AH288" s="343"/>
      <c r="AI288" s="343"/>
      <c r="AK288" s="279"/>
      <c r="AY288" s="279"/>
      <c r="BW288" s="279"/>
      <c r="CB288" s="279"/>
    </row>
    <row r="289" spans="1:80">
      <c r="A289" s="279"/>
      <c r="C289" s="279"/>
      <c r="S289" s="279"/>
      <c r="AF289" s="4" t="s">
        <v>309</v>
      </c>
      <c r="AG289" s="338" t="s">
        <v>191</v>
      </c>
      <c r="AH289" s="313" t="s">
        <v>134</v>
      </c>
      <c r="AI289" s="313" t="s">
        <v>134</v>
      </c>
      <c r="AK289" s="279"/>
      <c r="AY289" s="279"/>
      <c r="BW289" s="279"/>
      <c r="CB289" s="279"/>
    </row>
    <row r="290" spans="1:80">
      <c r="A290" s="279"/>
      <c r="C290" s="279"/>
      <c r="S290" s="279"/>
      <c r="AG290" s="338"/>
      <c r="AH290" s="314" t="s">
        <v>126</v>
      </c>
      <c r="AI290" s="314" t="s">
        <v>126</v>
      </c>
      <c r="AK290" s="279"/>
      <c r="AY290" s="279"/>
      <c r="BW290" s="279"/>
      <c r="CB290" s="279"/>
    </row>
    <row r="291" spans="1:80">
      <c r="A291" s="279"/>
      <c r="C291" s="279"/>
      <c r="S291" s="279"/>
      <c r="AG291" s="343" t="s">
        <v>192</v>
      </c>
      <c r="AH291" s="313"/>
      <c r="AI291" s="313"/>
      <c r="AK291" s="279"/>
      <c r="AY291" s="279"/>
      <c r="BW291" s="279"/>
      <c r="CB291" s="279"/>
    </row>
    <row r="292" spans="1:80">
      <c r="A292" s="279"/>
      <c r="C292" s="279"/>
      <c r="S292" s="279"/>
      <c r="AG292" s="343" t="s">
        <v>193</v>
      </c>
      <c r="AH292" s="313"/>
      <c r="AI292" s="313"/>
      <c r="AK292" s="279"/>
      <c r="AY292" s="279"/>
      <c r="BW292" s="279"/>
      <c r="CB292" s="279"/>
    </row>
    <row r="293" spans="1:80">
      <c r="A293" s="279"/>
      <c r="C293" s="279"/>
      <c r="S293" s="279"/>
      <c r="AG293" s="343" t="s">
        <v>194</v>
      </c>
      <c r="AH293" s="313"/>
      <c r="AI293" s="313"/>
      <c r="AK293" s="279"/>
      <c r="AY293" s="279"/>
      <c r="BW293" s="279"/>
      <c r="CB293" s="279"/>
    </row>
    <row r="294" spans="1:80">
      <c r="A294" s="279"/>
      <c r="C294" s="279"/>
      <c r="S294" s="279"/>
      <c r="AG294" s="343" t="s">
        <v>195</v>
      </c>
      <c r="AH294" s="313"/>
      <c r="AI294" s="313"/>
      <c r="AK294" s="279"/>
      <c r="AY294" s="279"/>
      <c r="BW294" s="279"/>
      <c r="CB294" s="279"/>
    </row>
    <row r="295" spans="1:80">
      <c r="A295" s="279"/>
      <c r="C295" s="279"/>
      <c r="S295" s="279"/>
      <c r="AG295" s="343" t="s">
        <v>196</v>
      </c>
      <c r="AH295" s="313"/>
      <c r="AI295" s="313"/>
      <c r="AK295" s="279"/>
      <c r="AY295" s="279"/>
      <c r="BW295" s="279"/>
      <c r="CB295" s="279"/>
    </row>
    <row r="296" spans="1:80">
      <c r="A296" s="279"/>
      <c r="C296" s="279"/>
      <c r="S296" s="279"/>
      <c r="AG296" s="343" t="s">
        <v>197</v>
      </c>
      <c r="AH296" s="313"/>
      <c r="AI296" s="313"/>
      <c r="AK296" s="279"/>
      <c r="AY296" s="279"/>
      <c r="BW296" s="279"/>
      <c r="CB296" s="279"/>
    </row>
    <row r="297" spans="1:80">
      <c r="A297" s="279"/>
      <c r="C297" s="279"/>
      <c r="S297" s="279"/>
      <c r="AG297" s="343" t="s">
        <v>198</v>
      </c>
      <c r="AH297" s="313"/>
      <c r="AI297" s="313"/>
      <c r="AK297" s="279"/>
      <c r="AY297" s="279"/>
      <c r="BW297" s="279"/>
      <c r="CB297" s="279"/>
    </row>
    <row r="298" spans="1:80">
      <c r="A298" s="279"/>
      <c r="C298" s="279"/>
      <c r="S298" s="279"/>
      <c r="AG298" s="345" t="s">
        <v>38</v>
      </c>
      <c r="AH298" s="313"/>
      <c r="AI298" s="313"/>
      <c r="AK298" s="279"/>
      <c r="AY298" s="279"/>
      <c r="BW298" s="279"/>
      <c r="CB298" s="279"/>
    </row>
    <row r="299" spans="1:80">
      <c r="A299" s="279"/>
      <c r="C299" s="279"/>
      <c r="S299" s="279"/>
      <c r="AG299" s="317" t="s">
        <v>199</v>
      </c>
      <c r="AH299" s="313"/>
      <c r="AI299" s="313"/>
      <c r="AK299" s="279"/>
      <c r="AY299" s="279"/>
      <c r="BW299" s="279"/>
      <c r="CB299" s="279"/>
    </row>
    <row r="300" spans="1:80" ht="15.75" thickBot="1">
      <c r="A300" s="279"/>
      <c r="C300" s="279"/>
      <c r="S300" s="279"/>
      <c r="AG300" s="346" t="s">
        <v>38</v>
      </c>
      <c r="AH300" s="17"/>
      <c r="AI300" s="17"/>
      <c r="AK300" s="279"/>
      <c r="AY300" s="279"/>
      <c r="BW300" s="279"/>
      <c r="CB300" s="279"/>
    </row>
    <row r="301" spans="1:80" ht="15.75" thickTop="1">
      <c r="A301" s="279"/>
      <c r="C301" s="279"/>
      <c r="S301" s="279"/>
      <c r="AG301" s="346"/>
      <c r="AH301" s="313"/>
      <c r="AI301" s="313"/>
      <c r="AK301" s="279"/>
      <c r="AY301" s="279"/>
      <c r="BW301" s="279"/>
      <c r="CB301" s="279"/>
    </row>
    <row r="302" spans="1:80">
      <c r="A302" s="279"/>
      <c r="C302" s="279"/>
      <c r="S302" s="279"/>
      <c r="AG302" s="313"/>
      <c r="AH302" s="313"/>
      <c r="AI302" s="313"/>
      <c r="AK302" s="279"/>
      <c r="AY302" s="279"/>
      <c r="BW302" s="279"/>
      <c r="CB302" s="279"/>
    </row>
    <row r="303" spans="1:80">
      <c r="A303" s="279"/>
      <c r="C303" s="279"/>
      <c r="S303" s="279"/>
      <c r="AF303" s="4" t="s">
        <v>310</v>
      </c>
      <c r="AG303" s="338" t="s">
        <v>200</v>
      </c>
      <c r="AH303" s="313" t="s">
        <v>134</v>
      </c>
      <c r="AI303" s="313" t="s">
        <v>134</v>
      </c>
      <c r="AK303" s="279"/>
      <c r="AY303" s="279"/>
      <c r="BW303" s="279"/>
      <c r="CB303" s="279"/>
    </row>
    <row r="304" spans="1:80">
      <c r="A304" s="279"/>
      <c r="C304" s="279"/>
      <c r="S304" s="279"/>
      <c r="AG304" s="338"/>
      <c r="AH304" s="314" t="s">
        <v>126</v>
      </c>
      <c r="AI304" s="314" t="s">
        <v>126</v>
      </c>
      <c r="AK304" s="279"/>
      <c r="AY304" s="279"/>
      <c r="BW304" s="279"/>
      <c r="CB304" s="279"/>
    </row>
    <row r="305" spans="1:80">
      <c r="A305" s="279"/>
      <c r="C305" s="279"/>
      <c r="S305" s="279"/>
      <c r="AG305" s="347" t="s">
        <v>209</v>
      </c>
      <c r="AH305" s="313"/>
      <c r="AI305" s="313"/>
      <c r="AK305" s="279"/>
      <c r="AY305" s="279"/>
      <c r="BW305" s="279"/>
      <c r="CB305" s="279"/>
    </row>
    <row r="306" spans="1:80">
      <c r="A306" s="279"/>
      <c r="C306" s="279"/>
      <c r="S306" s="279"/>
      <c r="AG306" s="347" t="s">
        <v>210</v>
      </c>
      <c r="AH306" s="313"/>
      <c r="AI306" s="313"/>
      <c r="AK306" s="279"/>
      <c r="AY306" s="279"/>
      <c r="BW306" s="279"/>
      <c r="CB306" s="279"/>
    </row>
    <row r="307" spans="1:80">
      <c r="A307" s="279"/>
      <c r="C307" s="279"/>
      <c r="S307" s="279"/>
      <c r="AG307" s="347"/>
      <c r="AH307" s="313"/>
      <c r="AI307" s="313"/>
      <c r="AK307" s="279"/>
      <c r="AY307" s="279"/>
      <c r="BW307" s="279"/>
      <c r="CB307" s="279"/>
    </row>
    <row r="308" spans="1:80">
      <c r="A308" s="279"/>
      <c r="C308" s="279"/>
      <c r="S308" s="279"/>
      <c r="AG308" s="347" t="s">
        <v>211</v>
      </c>
      <c r="AH308" s="313"/>
      <c r="AI308" s="313"/>
      <c r="AK308" s="279"/>
      <c r="AY308" s="279"/>
      <c r="BW308" s="279"/>
      <c r="CB308" s="279"/>
    </row>
    <row r="309" spans="1:80">
      <c r="A309" s="279"/>
      <c r="C309" s="279"/>
      <c r="S309" s="279"/>
      <c r="AG309" s="347" t="s">
        <v>210</v>
      </c>
      <c r="AH309" s="313"/>
      <c r="AI309" s="313"/>
      <c r="AK309" s="279"/>
      <c r="AY309" s="279"/>
      <c r="BW309" s="279"/>
      <c r="CB309" s="279"/>
    </row>
    <row r="310" spans="1:80">
      <c r="A310" s="279"/>
      <c r="C310" s="279"/>
      <c r="S310" s="279"/>
      <c r="AG310" s="347"/>
      <c r="AH310" s="313"/>
      <c r="AI310" s="313"/>
      <c r="AK310" s="279"/>
      <c r="AY310" s="279"/>
      <c r="BW310" s="279"/>
      <c r="CB310" s="279"/>
    </row>
    <row r="311" spans="1:80">
      <c r="A311" s="279"/>
      <c r="C311" s="279"/>
      <c r="S311" s="279"/>
      <c r="AG311" s="347" t="s">
        <v>212</v>
      </c>
      <c r="AH311" s="313"/>
      <c r="AI311" s="313"/>
      <c r="AK311" s="279"/>
      <c r="AY311" s="279"/>
      <c r="BW311" s="279"/>
      <c r="CB311" s="279"/>
    </row>
    <row r="312" spans="1:80">
      <c r="A312" s="279"/>
      <c r="C312" s="279"/>
      <c r="S312" s="279"/>
      <c r="AG312" s="347" t="s">
        <v>210</v>
      </c>
      <c r="AH312" s="313"/>
      <c r="AI312" s="313"/>
      <c r="AK312" s="279"/>
      <c r="AY312" s="279"/>
      <c r="BW312" s="279"/>
      <c r="CB312" s="279"/>
    </row>
    <row r="313" spans="1:80">
      <c r="A313" s="279"/>
      <c r="C313" s="279"/>
      <c r="S313" s="279"/>
      <c r="AG313" s="347"/>
      <c r="AH313" s="313"/>
      <c r="AI313" s="313"/>
      <c r="AK313" s="279"/>
      <c r="AY313" s="279"/>
      <c r="BW313" s="279"/>
      <c r="CB313" s="279"/>
    </row>
    <row r="314" spans="1:80">
      <c r="A314" s="279"/>
      <c r="C314" s="279"/>
      <c r="S314" s="279"/>
      <c r="AG314" s="347" t="s">
        <v>213</v>
      </c>
      <c r="AH314" s="313"/>
      <c r="AI314" s="313"/>
      <c r="AK314" s="279"/>
      <c r="AY314" s="279"/>
      <c r="BW314" s="279"/>
      <c r="CB314" s="279"/>
    </row>
    <row r="315" spans="1:80">
      <c r="A315" s="279"/>
      <c r="C315" s="279"/>
      <c r="S315" s="279"/>
      <c r="AG315" s="347" t="s">
        <v>210</v>
      </c>
      <c r="AH315" s="313"/>
      <c r="AI315" s="313"/>
      <c r="AK315" s="279"/>
      <c r="AY315" s="279"/>
      <c r="BW315" s="279"/>
      <c r="CB315" s="279"/>
    </row>
    <row r="316" spans="1:80">
      <c r="A316" s="279"/>
      <c r="C316" s="279"/>
      <c r="S316" s="279"/>
      <c r="AG316" s="347"/>
      <c r="AH316" s="313"/>
      <c r="AI316" s="313"/>
      <c r="AK316" s="279"/>
      <c r="AY316" s="279"/>
      <c r="BW316" s="279"/>
      <c r="CB316" s="279"/>
    </row>
    <row r="317" spans="1:80">
      <c r="A317" s="279"/>
      <c r="C317" s="279"/>
      <c r="S317" s="279"/>
      <c r="AG317" s="347" t="s">
        <v>214</v>
      </c>
      <c r="AH317" s="313"/>
      <c r="AI317" s="313"/>
      <c r="AK317" s="279"/>
      <c r="AY317" s="279"/>
      <c r="BW317" s="279"/>
      <c r="CB317" s="279"/>
    </row>
    <row r="318" spans="1:80">
      <c r="A318" s="279"/>
      <c r="C318" s="279"/>
      <c r="S318" s="279"/>
      <c r="AG318" s="347" t="s">
        <v>210</v>
      </c>
      <c r="AH318" s="313"/>
      <c r="AI318" s="313"/>
      <c r="AK318" s="279"/>
      <c r="AY318" s="279"/>
      <c r="BW318" s="279"/>
      <c r="CB318" s="279"/>
    </row>
    <row r="319" spans="1:80">
      <c r="A319" s="279"/>
      <c r="C319" s="279"/>
      <c r="S319" s="279"/>
      <c r="AG319" s="347"/>
      <c r="AH319" s="313"/>
      <c r="AI319" s="313"/>
      <c r="AK319" s="279"/>
      <c r="AY319" s="279"/>
      <c r="BW319" s="279"/>
      <c r="CB319" s="279"/>
    </row>
    <row r="320" spans="1:80">
      <c r="A320" s="279"/>
      <c r="C320" s="279"/>
      <c r="S320" s="279"/>
      <c r="AG320" s="347" t="s">
        <v>215</v>
      </c>
      <c r="AH320" s="313"/>
      <c r="AI320" s="313"/>
      <c r="AK320" s="279"/>
      <c r="AY320" s="279"/>
      <c r="BW320" s="279"/>
      <c r="CB320" s="279"/>
    </row>
    <row r="321" spans="1:80">
      <c r="A321" s="279"/>
      <c r="C321" s="279"/>
      <c r="S321" s="279"/>
      <c r="AG321" s="347" t="s">
        <v>210</v>
      </c>
      <c r="AH321" s="313"/>
      <c r="AI321" s="313"/>
      <c r="AK321" s="279"/>
      <c r="AY321" s="279"/>
      <c r="BW321" s="279"/>
      <c r="CB321" s="279"/>
    </row>
    <row r="322" spans="1:80">
      <c r="A322" s="279"/>
      <c r="C322" s="279"/>
      <c r="S322" s="279"/>
      <c r="AG322" s="347"/>
      <c r="AH322" s="313"/>
      <c r="AI322" s="313"/>
      <c r="AK322" s="279"/>
      <c r="AY322" s="279"/>
      <c r="BW322" s="279"/>
      <c r="CB322" s="279"/>
    </row>
    <row r="323" spans="1:80">
      <c r="A323" s="279"/>
      <c r="C323" s="279"/>
      <c r="S323" s="279"/>
      <c r="AG323" s="347" t="s">
        <v>216</v>
      </c>
      <c r="AH323" s="313"/>
      <c r="AI323" s="313"/>
      <c r="AK323" s="279"/>
      <c r="AY323" s="279"/>
      <c r="BW323" s="279"/>
      <c r="CB323" s="279"/>
    </row>
    <row r="324" spans="1:80" ht="15.75" thickBot="1">
      <c r="A324" s="279"/>
      <c r="C324" s="279"/>
      <c r="S324" s="279"/>
      <c r="AG324" s="348" t="s">
        <v>38</v>
      </c>
      <c r="AH324" s="17"/>
      <c r="AI324" s="17"/>
      <c r="AK324" s="279"/>
      <c r="AY324" s="279"/>
      <c r="BW324" s="279"/>
      <c r="CB324" s="279"/>
    </row>
    <row r="325" spans="1:80" ht="15.75" thickTop="1">
      <c r="A325" s="279"/>
      <c r="C325" s="279"/>
      <c r="S325" s="279"/>
      <c r="AG325" s="313"/>
      <c r="AH325" s="313"/>
      <c r="AI325" s="313"/>
      <c r="AK325" s="279"/>
      <c r="AY325" s="279"/>
      <c r="BW325" s="279"/>
      <c r="CB325" s="279"/>
    </row>
    <row r="326" spans="1:80">
      <c r="A326" s="279"/>
      <c r="C326" s="279"/>
      <c r="S326" s="279"/>
      <c r="AF326" s="4" t="s">
        <v>368</v>
      </c>
      <c r="AG326" s="338" t="s">
        <v>217</v>
      </c>
      <c r="AH326" s="313" t="s">
        <v>134</v>
      </c>
      <c r="AI326" s="313" t="s">
        <v>134</v>
      </c>
      <c r="AK326" s="279"/>
      <c r="AY326" s="279"/>
      <c r="BW326" s="279"/>
      <c r="CB326" s="279"/>
    </row>
    <row r="327" spans="1:80">
      <c r="A327" s="279"/>
      <c r="C327" s="279"/>
      <c r="S327" s="279"/>
      <c r="AG327" s="338"/>
      <c r="AH327" s="314" t="s">
        <v>126</v>
      </c>
      <c r="AI327" s="314" t="s">
        <v>126</v>
      </c>
      <c r="AK327" s="279"/>
      <c r="AY327" s="279"/>
      <c r="BW327" s="279"/>
      <c r="CB327" s="279"/>
    </row>
    <row r="328" spans="1:80">
      <c r="A328" s="279"/>
      <c r="C328" s="279"/>
      <c r="S328" s="279"/>
      <c r="AG328" s="313" t="s">
        <v>224</v>
      </c>
      <c r="AH328" s="313"/>
      <c r="AI328" s="313"/>
      <c r="AK328" s="279"/>
      <c r="AY328" s="279"/>
      <c r="BW328" s="279"/>
      <c r="CB328" s="279"/>
    </row>
    <row r="329" spans="1:80">
      <c r="A329" s="279"/>
      <c r="C329" s="279"/>
      <c r="S329" s="279"/>
      <c r="AG329" s="313" t="s">
        <v>225</v>
      </c>
      <c r="AH329" s="313"/>
      <c r="AI329" s="313">
        <v>0</v>
      </c>
      <c r="AK329" s="279"/>
      <c r="AY329" s="279"/>
      <c r="BW329" s="279"/>
      <c r="CB329" s="279"/>
    </row>
    <row r="330" spans="1:80">
      <c r="A330" s="279"/>
      <c r="C330" s="279"/>
      <c r="S330" s="279"/>
      <c r="AG330" s="313" t="s">
        <v>226</v>
      </c>
      <c r="AH330" s="313"/>
      <c r="AI330" s="349">
        <f>AN254</f>
        <v>0</v>
      </c>
      <c r="AK330" s="279"/>
      <c r="AY330" s="279"/>
      <c r="BW330" s="279"/>
      <c r="CB330" s="279"/>
    </row>
    <row r="331" spans="1:80">
      <c r="A331" s="279"/>
      <c r="C331" s="279"/>
      <c r="S331" s="279"/>
      <c r="AG331" s="313" t="s">
        <v>227</v>
      </c>
      <c r="AH331" s="313"/>
      <c r="AI331" s="313">
        <v>0</v>
      </c>
      <c r="AK331" s="279"/>
      <c r="AY331" s="279"/>
      <c r="BW331" s="279"/>
      <c r="CB331" s="279"/>
    </row>
    <row r="332" spans="1:80">
      <c r="A332" s="279"/>
      <c r="C332" s="279"/>
      <c r="S332" s="279"/>
      <c r="AG332" s="313"/>
      <c r="AH332" s="313"/>
      <c r="AI332" s="313"/>
      <c r="AK332" s="279"/>
      <c r="AY332" s="279"/>
      <c r="BW332" s="279"/>
      <c r="CB332" s="279"/>
    </row>
    <row r="333" spans="1:80">
      <c r="A333" s="279"/>
      <c r="C333" s="279"/>
      <c r="S333" s="279"/>
      <c r="AG333" s="313" t="s">
        <v>228</v>
      </c>
      <c r="AH333" s="313"/>
      <c r="AI333" s="313">
        <v>0</v>
      </c>
      <c r="AK333" s="279"/>
      <c r="AY333" s="279"/>
      <c r="BW333" s="279"/>
      <c r="CB333" s="279"/>
    </row>
    <row r="334" spans="1:80">
      <c r="A334" s="279"/>
      <c r="C334" s="279"/>
      <c r="S334" s="279"/>
      <c r="AG334" s="313"/>
      <c r="AH334" s="341"/>
      <c r="AI334" s="341">
        <f>SUM(AI329:AI333)</f>
        <v>0</v>
      </c>
      <c r="AK334" s="279"/>
      <c r="AY334" s="279"/>
      <c r="BW334" s="279"/>
      <c r="CB334" s="279"/>
    </row>
    <row r="335" spans="1:80">
      <c r="A335" s="279"/>
      <c r="C335" s="279"/>
      <c r="S335" s="279"/>
      <c r="AG335" s="313"/>
      <c r="AH335" s="313"/>
      <c r="AI335" s="313"/>
      <c r="AK335" s="279"/>
      <c r="AY335" s="279"/>
      <c r="BW335" s="279"/>
      <c r="CB335" s="279"/>
    </row>
    <row r="336" spans="1:80">
      <c r="A336" s="279"/>
      <c r="C336" s="279"/>
      <c r="S336" s="279"/>
      <c r="AG336" s="313" t="s">
        <v>229</v>
      </c>
      <c r="AH336" s="313"/>
      <c r="AI336" s="313"/>
      <c r="AK336" s="279"/>
      <c r="AY336" s="279"/>
      <c r="BW336" s="279"/>
      <c r="CB336" s="279"/>
    </row>
    <row r="337" spans="1:80">
      <c r="A337" s="279"/>
      <c r="C337" s="279"/>
      <c r="S337" s="279"/>
      <c r="AG337" s="313" t="s">
        <v>225</v>
      </c>
      <c r="AH337" s="313"/>
      <c r="AI337" s="313">
        <v>0</v>
      </c>
      <c r="AK337" s="279"/>
      <c r="AY337" s="279"/>
      <c r="BW337" s="279"/>
      <c r="CB337" s="279"/>
    </row>
    <row r="338" spans="1:80">
      <c r="A338" s="279"/>
      <c r="C338" s="279"/>
      <c r="S338" s="279"/>
      <c r="AG338" s="313" t="s">
        <v>226</v>
      </c>
      <c r="AH338" s="313"/>
      <c r="AI338" s="349">
        <f>AM254</f>
        <v>0</v>
      </c>
      <c r="AK338" s="279"/>
      <c r="AY338" s="279"/>
      <c r="BW338" s="279"/>
      <c r="CB338" s="279"/>
    </row>
    <row r="339" spans="1:80">
      <c r="A339" s="279"/>
      <c r="C339" s="279"/>
      <c r="S339" s="279"/>
      <c r="AG339" s="313" t="s">
        <v>227</v>
      </c>
      <c r="AH339" s="313"/>
      <c r="AI339" s="313">
        <v>0</v>
      </c>
      <c r="AK339" s="279"/>
      <c r="AY339" s="279"/>
      <c r="BW339" s="279"/>
      <c r="CB339" s="279"/>
    </row>
    <row r="340" spans="1:80">
      <c r="A340" s="279"/>
      <c r="C340" s="279"/>
      <c r="S340" s="279"/>
      <c r="AG340" s="313"/>
      <c r="AH340" s="313"/>
      <c r="AI340" s="313"/>
      <c r="AK340" s="279"/>
      <c r="AY340" s="279"/>
      <c r="BW340" s="279"/>
      <c r="CB340" s="279"/>
    </row>
    <row r="341" spans="1:80">
      <c r="A341" s="279"/>
      <c r="C341" s="279"/>
      <c r="S341" s="279"/>
      <c r="AG341" s="313" t="s">
        <v>228</v>
      </c>
      <c r="AH341" s="313"/>
      <c r="AI341" s="313">
        <v>0</v>
      </c>
      <c r="AK341" s="279"/>
      <c r="AY341" s="279"/>
      <c r="BW341" s="279"/>
      <c r="CB341" s="279"/>
    </row>
    <row r="342" spans="1:80">
      <c r="A342" s="279"/>
      <c r="C342" s="279"/>
      <c r="S342" s="279"/>
      <c r="AG342" s="313"/>
      <c r="AH342" s="341"/>
      <c r="AI342" s="341">
        <f>SUM(AI337:AI341)</f>
        <v>0</v>
      </c>
      <c r="AK342" s="279"/>
      <c r="AY342" s="279"/>
      <c r="BW342" s="279"/>
      <c r="CB342" s="279"/>
    </row>
    <row r="343" spans="1:80">
      <c r="A343" s="279"/>
      <c r="C343" s="279"/>
      <c r="S343" s="279"/>
      <c r="AG343" s="313"/>
      <c r="AH343" s="313"/>
      <c r="AI343" s="313"/>
      <c r="AK343" s="279"/>
      <c r="AY343" s="279"/>
      <c r="BW343" s="279"/>
      <c r="CB343" s="279"/>
    </row>
    <row r="344" spans="1:80" ht="15.75" thickBot="1">
      <c r="A344" s="279"/>
      <c r="C344" s="279"/>
      <c r="S344" s="279"/>
      <c r="AG344" s="340" t="s">
        <v>38</v>
      </c>
      <c r="AH344" s="17"/>
      <c r="AI344" s="17">
        <f>AI342+AI334</f>
        <v>0</v>
      </c>
      <c r="AK344" s="279"/>
      <c r="AY344" s="279"/>
      <c r="BW344" s="279"/>
      <c r="CB344" s="279"/>
    </row>
    <row r="345" spans="1:80" ht="15.75" thickTop="1">
      <c r="A345" s="279"/>
      <c r="C345" s="279"/>
      <c r="S345" s="279"/>
      <c r="AG345" s="313"/>
      <c r="AH345" s="313"/>
      <c r="AI345" s="313"/>
      <c r="AK345" s="279"/>
      <c r="AY345" s="279"/>
      <c r="BW345" s="279"/>
      <c r="CB345" s="279"/>
    </row>
    <row r="346" spans="1:80">
      <c r="A346" s="279"/>
      <c r="C346" s="279"/>
      <c r="S346" s="279"/>
      <c r="AF346" s="4" t="s">
        <v>369</v>
      </c>
      <c r="AG346" s="338" t="s">
        <v>230</v>
      </c>
      <c r="AH346" s="313" t="s">
        <v>134</v>
      </c>
      <c r="AI346" s="313" t="s">
        <v>134</v>
      </c>
      <c r="AK346" s="279"/>
      <c r="AY346" s="279"/>
      <c r="BW346" s="279"/>
      <c r="CB346" s="279"/>
    </row>
    <row r="347" spans="1:80">
      <c r="A347" s="279"/>
      <c r="C347" s="279"/>
      <c r="S347" s="279"/>
      <c r="AG347" s="338"/>
      <c r="AH347" s="314" t="s">
        <v>126</v>
      </c>
      <c r="AI347" s="314" t="s">
        <v>126</v>
      </c>
      <c r="AK347" s="279"/>
      <c r="AY347" s="279"/>
      <c r="BW347" s="279"/>
      <c r="CB347" s="279"/>
    </row>
    <row r="348" spans="1:80">
      <c r="A348" s="279"/>
      <c r="C348" s="279"/>
      <c r="S348" s="279"/>
      <c r="AG348" s="343" t="s">
        <v>241</v>
      </c>
      <c r="AH348" s="313"/>
      <c r="AI348" s="313"/>
      <c r="AK348" s="279"/>
      <c r="AY348" s="279"/>
      <c r="BW348" s="279"/>
      <c r="CB348" s="279"/>
    </row>
    <row r="349" spans="1:80">
      <c r="A349" s="279"/>
      <c r="C349" s="279"/>
      <c r="S349" s="279"/>
      <c r="AG349" s="350" t="s">
        <v>670</v>
      </c>
      <c r="AH349" s="313"/>
      <c r="AI349" s="313">
        <v>0</v>
      </c>
      <c r="AK349" s="279"/>
      <c r="AY349" s="279"/>
      <c r="BW349" s="279"/>
      <c r="CB349" s="279"/>
    </row>
    <row r="350" spans="1:80">
      <c r="A350" s="279"/>
      <c r="C350" s="279"/>
      <c r="S350" s="279"/>
      <c r="AG350" s="350" t="s">
        <v>671</v>
      </c>
      <c r="AH350" s="313"/>
      <c r="AI350" s="313">
        <v>6066746.7699999996</v>
      </c>
      <c r="AK350" s="279"/>
      <c r="AY350" s="279"/>
      <c r="BW350" s="279"/>
      <c r="CB350" s="279"/>
    </row>
    <row r="351" spans="1:80">
      <c r="A351" s="279"/>
      <c r="C351" s="279"/>
      <c r="S351" s="279"/>
      <c r="AG351" s="350" t="s">
        <v>672</v>
      </c>
      <c r="AH351" s="313"/>
      <c r="AI351" s="313">
        <v>468021.49</v>
      </c>
      <c r="AK351" s="279"/>
      <c r="AY351" s="279"/>
      <c r="BW351" s="279"/>
      <c r="CB351" s="279"/>
    </row>
    <row r="352" spans="1:80">
      <c r="A352" s="279"/>
      <c r="C352" s="279"/>
      <c r="S352" s="279"/>
      <c r="AG352" s="351" t="s">
        <v>673</v>
      </c>
      <c r="AH352" s="313"/>
      <c r="AI352" s="313"/>
      <c r="AK352" s="279"/>
      <c r="AY352" s="279"/>
      <c r="BW352" s="279"/>
      <c r="CB352" s="279"/>
    </row>
    <row r="353" spans="1:80">
      <c r="A353" s="279"/>
      <c r="C353" s="279"/>
      <c r="S353" s="279"/>
      <c r="AG353" s="352" t="s">
        <v>674</v>
      </c>
      <c r="AH353" s="313"/>
      <c r="AI353" s="313">
        <v>22048024.489999998</v>
      </c>
      <c r="AK353" s="279"/>
      <c r="AY353" s="279"/>
      <c r="BW353" s="279"/>
      <c r="CB353" s="279"/>
    </row>
    <row r="354" spans="1:80">
      <c r="A354" s="279"/>
      <c r="C354" s="279"/>
      <c r="S354" s="279"/>
      <c r="AG354" s="353" t="s">
        <v>675</v>
      </c>
      <c r="AH354" s="313"/>
      <c r="AI354" s="313">
        <v>9900000</v>
      </c>
      <c r="AK354" s="279"/>
      <c r="AY354" s="279"/>
      <c r="BW354" s="279"/>
      <c r="CB354" s="279"/>
    </row>
    <row r="355" spans="1:80">
      <c r="A355" s="279"/>
      <c r="C355" s="279"/>
      <c r="S355" s="279"/>
      <c r="AG355" s="343" t="s">
        <v>676</v>
      </c>
      <c r="AH355" s="313"/>
      <c r="AI355" s="313"/>
      <c r="AK355" s="279"/>
      <c r="AY355" s="279"/>
      <c r="BW355" s="279"/>
      <c r="CB355" s="279"/>
    </row>
    <row r="356" spans="1:80">
      <c r="A356" s="279"/>
      <c r="C356" s="279"/>
      <c r="S356" s="279"/>
      <c r="AG356" s="343" t="s">
        <v>235</v>
      </c>
      <c r="AH356" s="313"/>
      <c r="AI356" s="313"/>
      <c r="AK356" s="279"/>
      <c r="AY356" s="279"/>
      <c r="BW356" s="279"/>
      <c r="CB356" s="279"/>
    </row>
    <row r="357" spans="1:80">
      <c r="A357" s="279"/>
      <c r="C357" s="279"/>
      <c r="S357" s="279"/>
      <c r="AG357" s="343" t="s">
        <v>236</v>
      </c>
      <c r="AH357" s="313"/>
      <c r="AI357" s="313"/>
      <c r="AK357" s="279"/>
      <c r="AY357" s="279"/>
      <c r="BW357" s="279"/>
      <c r="CB357" s="279"/>
    </row>
    <row r="358" spans="1:80">
      <c r="A358" s="279"/>
      <c r="C358" s="279"/>
      <c r="S358" s="279"/>
      <c r="AG358" s="343" t="s">
        <v>237</v>
      </c>
      <c r="AH358" s="313"/>
      <c r="AI358" s="313"/>
      <c r="AK358" s="279"/>
      <c r="AY358" s="279"/>
      <c r="BW358" s="279"/>
      <c r="CB358" s="279"/>
    </row>
    <row r="359" spans="1:80">
      <c r="A359" s="279"/>
      <c r="C359" s="279"/>
      <c r="S359" s="279"/>
      <c r="AG359" s="343" t="s">
        <v>238</v>
      </c>
      <c r="AH359" s="313"/>
      <c r="AI359" s="313"/>
      <c r="AK359" s="279"/>
      <c r="AY359" s="279"/>
      <c r="BW359" s="279"/>
      <c r="CB359" s="279"/>
    </row>
    <row r="360" spans="1:80">
      <c r="A360" s="279"/>
      <c r="C360" s="279"/>
      <c r="S360" s="279"/>
      <c r="AG360" s="343" t="s">
        <v>239</v>
      </c>
      <c r="AH360" s="313"/>
      <c r="AI360" s="313"/>
      <c r="AK360" s="279"/>
      <c r="AY360" s="279"/>
      <c r="BW360" s="279"/>
      <c r="CB360" s="279"/>
    </row>
    <row r="361" spans="1:80">
      <c r="A361" s="279"/>
      <c r="C361" s="279"/>
      <c r="S361" s="279"/>
      <c r="AG361" s="347" t="s">
        <v>677</v>
      </c>
      <c r="AH361" s="313"/>
      <c r="AI361" s="313"/>
      <c r="AK361" s="279"/>
      <c r="AY361" s="279"/>
      <c r="BW361" s="279"/>
      <c r="CB361" s="279"/>
    </row>
    <row r="362" spans="1:80">
      <c r="A362" s="279"/>
      <c r="C362" s="279"/>
      <c r="S362" s="279"/>
      <c r="AG362" s="347" t="s">
        <v>232</v>
      </c>
      <c r="AH362" s="313"/>
      <c r="AI362" s="313"/>
      <c r="AK362" s="279"/>
      <c r="AY362" s="279"/>
      <c r="BW362" s="279"/>
      <c r="CB362" s="279"/>
    </row>
    <row r="363" spans="1:80">
      <c r="A363" s="279"/>
      <c r="C363" s="279"/>
      <c r="S363" s="279"/>
      <c r="AG363" s="347" t="s">
        <v>233</v>
      </c>
      <c r="AH363" s="313"/>
      <c r="AI363" s="313">
        <v>26542.5</v>
      </c>
      <c r="AK363" s="279"/>
      <c r="AY363" s="279"/>
      <c r="BW363" s="279"/>
      <c r="CB363" s="279"/>
    </row>
    <row r="364" spans="1:80">
      <c r="A364" s="279"/>
      <c r="C364" s="279"/>
      <c r="S364" s="279"/>
      <c r="AG364" s="347" t="s">
        <v>240</v>
      </c>
      <c r="AH364" s="313"/>
      <c r="AI364" s="313"/>
      <c r="AK364" s="279"/>
      <c r="AY364" s="279"/>
      <c r="BW364" s="279"/>
      <c r="CB364" s="279"/>
    </row>
    <row r="365" spans="1:80">
      <c r="A365" s="279"/>
      <c r="C365" s="279"/>
      <c r="S365" s="279"/>
      <c r="AG365" s="313"/>
      <c r="AH365" s="313"/>
      <c r="AI365" s="313"/>
      <c r="AK365" s="279"/>
      <c r="AY365" s="279"/>
      <c r="BW365" s="279"/>
      <c r="CB365" s="279"/>
    </row>
    <row r="366" spans="1:80">
      <c r="A366" s="279"/>
      <c r="C366" s="279"/>
      <c r="S366" s="279"/>
      <c r="AF366" s="4" t="s">
        <v>76</v>
      </c>
      <c r="AG366" s="338" t="s">
        <v>247</v>
      </c>
      <c r="AH366" s="313" t="s">
        <v>134</v>
      </c>
      <c r="AI366" s="313" t="s">
        <v>134</v>
      </c>
      <c r="AK366" s="279"/>
      <c r="AY366" s="279"/>
      <c r="BW366" s="279"/>
      <c r="CB366" s="279"/>
    </row>
    <row r="367" spans="1:80">
      <c r="A367" s="279"/>
      <c r="C367" s="279"/>
      <c r="S367" s="279"/>
      <c r="AG367" s="338"/>
      <c r="AH367" s="314" t="s">
        <v>126</v>
      </c>
      <c r="AI367" s="314" t="s">
        <v>126</v>
      </c>
      <c r="AK367" s="279"/>
      <c r="AY367" s="279"/>
      <c r="BW367" s="279"/>
      <c r="CB367" s="279"/>
    </row>
    <row r="368" spans="1:80">
      <c r="A368" s="279"/>
      <c r="C368" s="279"/>
      <c r="S368" s="279"/>
      <c r="AG368" s="354" t="s">
        <v>253</v>
      </c>
      <c r="AH368" s="313"/>
      <c r="AI368" s="313"/>
      <c r="AK368" s="279"/>
      <c r="AY368" s="279"/>
      <c r="BW368" s="279"/>
      <c r="CB368" s="279"/>
    </row>
    <row r="369" spans="1:80">
      <c r="A369" s="279"/>
      <c r="C369" s="279"/>
      <c r="S369" s="279"/>
      <c r="AG369" s="355" t="s">
        <v>248</v>
      </c>
      <c r="AH369" s="313"/>
      <c r="AI369" s="313"/>
      <c r="AK369" s="279"/>
      <c r="AY369" s="279"/>
      <c r="BW369" s="279"/>
      <c r="CB369" s="279"/>
    </row>
    <row r="370" spans="1:80">
      <c r="A370" s="279"/>
      <c r="C370" s="279"/>
      <c r="S370" s="279"/>
      <c r="AG370" s="355" t="s">
        <v>249</v>
      </c>
      <c r="AH370" s="313"/>
      <c r="AI370" s="313"/>
      <c r="AK370" s="279"/>
      <c r="AY370" s="279"/>
      <c r="BW370" s="279"/>
      <c r="CB370" s="279"/>
    </row>
    <row r="371" spans="1:80">
      <c r="A371" s="279"/>
      <c r="C371" s="279"/>
      <c r="S371" s="279"/>
      <c r="AG371" s="355" t="s">
        <v>250</v>
      </c>
      <c r="AH371" s="313"/>
      <c r="AI371" s="313"/>
      <c r="AK371" s="279"/>
      <c r="AY371" s="279"/>
      <c r="BW371" s="279"/>
      <c r="CB371" s="279"/>
    </row>
    <row r="372" spans="1:80">
      <c r="A372" s="279"/>
      <c r="C372" s="279"/>
      <c r="S372" s="279"/>
      <c r="AG372" s="355" t="s">
        <v>251</v>
      </c>
      <c r="AH372" s="341"/>
      <c r="AI372" s="341"/>
      <c r="AK372" s="279"/>
      <c r="AY372" s="279"/>
      <c r="BW372" s="279"/>
      <c r="CB372" s="279"/>
    </row>
    <row r="373" spans="1:80">
      <c r="A373" s="279"/>
      <c r="C373" s="279"/>
      <c r="S373" s="279"/>
      <c r="AG373" s="355"/>
      <c r="AH373" s="313"/>
      <c r="AI373" s="313"/>
      <c r="AK373" s="279"/>
      <c r="AY373" s="279"/>
      <c r="BW373" s="279"/>
      <c r="CB373" s="279"/>
    </row>
    <row r="374" spans="1:80">
      <c r="A374" s="279"/>
      <c r="C374" s="279"/>
      <c r="S374" s="279"/>
      <c r="AF374" s="4" t="s">
        <v>370</v>
      </c>
      <c r="AG374" s="338" t="s">
        <v>678</v>
      </c>
      <c r="AH374" s="313"/>
      <c r="AI374" s="313"/>
      <c r="AK374" s="279"/>
      <c r="AY374" s="279"/>
      <c r="BW374" s="279"/>
      <c r="CB374" s="279"/>
    </row>
    <row r="375" spans="1:80">
      <c r="A375" s="279"/>
      <c r="C375" s="279"/>
      <c r="S375" s="279"/>
      <c r="AG375" s="355" t="s">
        <v>248</v>
      </c>
      <c r="AH375" s="313"/>
      <c r="AI375" s="313"/>
      <c r="AK375" s="279"/>
      <c r="AY375" s="279"/>
      <c r="BW375" s="279"/>
      <c r="CB375" s="279"/>
    </row>
    <row r="376" spans="1:80">
      <c r="A376" s="279"/>
      <c r="C376" s="279"/>
      <c r="S376" s="279"/>
      <c r="AG376" s="355" t="s">
        <v>249</v>
      </c>
      <c r="AH376" s="313"/>
      <c r="AI376" s="313"/>
      <c r="AK376" s="279"/>
      <c r="AY376" s="279"/>
      <c r="BW376" s="279"/>
      <c r="CB376" s="279"/>
    </row>
    <row r="377" spans="1:80">
      <c r="A377" s="279"/>
      <c r="C377" s="279"/>
      <c r="S377" s="279"/>
      <c r="AG377" s="355" t="s">
        <v>250</v>
      </c>
      <c r="AH377" s="313"/>
      <c r="AI377" s="313"/>
      <c r="AK377" s="279"/>
      <c r="AY377" s="279"/>
      <c r="BW377" s="279"/>
      <c r="CB377" s="279"/>
    </row>
    <row r="378" spans="1:80">
      <c r="A378" s="279"/>
      <c r="C378" s="279"/>
      <c r="S378" s="279"/>
      <c r="AG378" s="355" t="s">
        <v>251</v>
      </c>
      <c r="AH378" s="313"/>
      <c r="AI378" s="313"/>
      <c r="AK378" s="279"/>
      <c r="AY378" s="279"/>
      <c r="BW378" s="279"/>
      <c r="CB378" s="279"/>
    </row>
    <row r="379" spans="1:80">
      <c r="A379" s="279"/>
      <c r="C379" s="279"/>
      <c r="S379" s="279"/>
      <c r="AG379" s="356"/>
      <c r="AH379" s="341"/>
      <c r="AI379" s="341"/>
      <c r="AK379" s="279"/>
      <c r="AY379" s="279"/>
      <c r="BW379" s="279"/>
      <c r="CB379" s="279"/>
    </row>
    <row r="380" spans="1:80">
      <c r="A380" s="279"/>
      <c r="C380" s="279"/>
      <c r="S380" s="279"/>
      <c r="AG380" s="313"/>
      <c r="AH380" s="313"/>
      <c r="AI380" s="313"/>
      <c r="AK380" s="279"/>
      <c r="AY380" s="279"/>
      <c r="BW380" s="279"/>
      <c r="CB380" s="279"/>
    </row>
    <row r="381" spans="1:80">
      <c r="A381" s="279"/>
      <c r="C381" s="279"/>
      <c r="S381" s="279"/>
      <c r="AG381" s="343" t="s">
        <v>257</v>
      </c>
      <c r="AH381" s="313"/>
      <c r="AI381" s="313"/>
      <c r="AK381" s="279"/>
      <c r="AY381" s="279"/>
      <c r="BW381" s="279"/>
      <c r="CB381" s="279"/>
    </row>
    <row r="382" spans="1:80">
      <c r="A382" s="279"/>
      <c r="C382" s="279"/>
      <c r="S382" s="279"/>
      <c r="AG382" s="343" t="s">
        <v>256</v>
      </c>
      <c r="AH382" s="313"/>
      <c r="AI382" s="313"/>
      <c r="AK382" s="279"/>
      <c r="AY382" s="279"/>
      <c r="BW382" s="279"/>
      <c r="CB382" s="279"/>
    </row>
    <row r="383" spans="1:80">
      <c r="A383" s="279"/>
      <c r="C383" s="279"/>
      <c r="S383" s="279"/>
      <c r="AG383" s="343" t="s">
        <v>255</v>
      </c>
      <c r="AH383" s="313"/>
      <c r="AI383" s="313"/>
      <c r="AK383" s="279"/>
      <c r="AY383" s="279"/>
      <c r="BW383" s="279"/>
      <c r="CB383" s="279"/>
    </row>
    <row r="384" spans="1:80" ht="15" customHeight="1">
      <c r="A384" s="279"/>
      <c r="C384" s="279"/>
      <c r="S384" s="279"/>
      <c r="AG384" s="343" t="s">
        <v>254</v>
      </c>
      <c r="AH384" s="313"/>
      <c r="AI384" s="313"/>
      <c r="AK384" s="279"/>
      <c r="AY384" s="279"/>
      <c r="BW384" s="279"/>
      <c r="CB384" s="279"/>
    </row>
    <row r="385" spans="1:80">
      <c r="A385" s="279"/>
      <c r="C385" s="279"/>
      <c r="S385" s="279"/>
      <c r="AG385" s="343"/>
      <c r="AH385" s="341"/>
      <c r="AI385" s="341"/>
      <c r="AK385" s="279"/>
      <c r="AY385" s="279"/>
      <c r="BW385" s="279"/>
      <c r="CB385" s="279"/>
    </row>
    <row r="386" spans="1:80" ht="15" customHeight="1">
      <c r="A386" s="279"/>
      <c r="C386" s="279"/>
      <c r="S386" s="279"/>
      <c r="AG386" s="343"/>
      <c r="AH386" s="313"/>
      <c r="AI386" s="313"/>
      <c r="AK386" s="279"/>
      <c r="AY386" s="279"/>
      <c r="BW386" s="279"/>
      <c r="CB386" s="279"/>
    </row>
    <row r="387" spans="1:80" ht="15.75" thickBot="1">
      <c r="A387" s="279"/>
      <c r="C387" s="279"/>
      <c r="S387" s="279"/>
      <c r="AG387" s="357" t="s">
        <v>38</v>
      </c>
      <c r="AH387" s="17"/>
      <c r="AI387" s="17"/>
      <c r="AK387" s="279"/>
      <c r="AY387" s="279"/>
      <c r="BW387" s="279"/>
      <c r="CB387" s="279"/>
    </row>
    <row r="388" spans="1:80" ht="15.75" thickTop="1">
      <c r="A388" s="279"/>
      <c r="C388" s="279"/>
      <c r="S388" s="279"/>
      <c r="AG388" s="313"/>
      <c r="AH388" s="313"/>
      <c r="AI388" s="313"/>
      <c r="AK388" s="279"/>
      <c r="AY388" s="279"/>
      <c r="BW388" s="279"/>
      <c r="CB388" s="279"/>
    </row>
    <row r="389" spans="1:80">
      <c r="A389" s="279"/>
      <c r="C389" s="279"/>
      <c r="S389" s="279"/>
      <c r="AG389" s="313"/>
      <c r="AH389" s="313"/>
      <c r="AI389" s="313"/>
      <c r="AK389" s="279"/>
      <c r="AY389" s="279"/>
      <c r="BW389" s="279"/>
      <c r="CB389" s="279"/>
    </row>
    <row r="390" spans="1:80">
      <c r="A390" s="279"/>
      <c r="C390" s="279"/>
      <c r="S390" s="279"/>
      <c r="AG390" s="338" t="s">
        <v>262</v>
      </c>
      <c r="AH390" s="313" t="s">
        <v>134</v>
      </c>
      <c r="AI390" s="313" t="s">
        <v>134</v>
      </c>
      <c r="AK390" s="279"/>
      <c r="AY390" s="279"/>
      <c r="BW390" s="279"/>
      <c r="CB390" s="279"/>
    </row>
    <row r="391" spans="1:80">
      <c r="A391" s="279"/>
      <c r="C391" s="279"/>
      <c r="S391" s="279"/>
      <c r="AG391" s="338"/>
      <c r="AH391" s="314" t="s">
        <v>126</v>
      </c>
      <c r="AI391" s="314" t="s">
        <v>126</v>
      </c>
      <c r="AK391" s="279"/>
      <c r="AY391" s="279"/>
      <c r="BW391" s="279"/>
      <c r="CB391" s="279"/>
    </row>
    <row r="392" spans="1:80">
      <c r="A392" s="279"/>
      <c r="C392" s="279"/>
      <c r="S392" s="279"/>
      <c r="AG392" s="338"/>
      <c r="AH392" s="314"/>
      <c r="AI392" s="314"/>
      <c r="AK392" s="279"/>
      <c r="AY392" s="279"/>
      <c r="BW392" s="279"/>
      <c r="CB392" s="279"/>
    </row>
    <row r="393" spans="1:80">
      <c r="A393" s="279"/>
      <c r="C393" s="279"/>
      <c r="S393" s="279"/>
      <c r="AG393" s="315" t="s">
        <v>267</v>
      </c>
      <c r="AH393" s="315"/>
      <c r="AI393" s="313"/>
      <c r="AK393" s="279"/>
      <c r="AY393" s="279"/>
      <c r="BW393" s="279"/>
      <c r="CB393" s="279"/>
    </row>
    <row r="394" spans="1:80">
      <c r="A394" s="279"/>
      <c r="C394" s="279"/>
      <c r="S394" s="279"/>
      <c r="AG394" s="319" t="s">
        <v>268</v>
      </c>
      <c r="AH394" s="319"/>
      <c r="AI394" s="313"/>
      <c r="AK394" s="279"/>
      <c r="AY394" s="279"/>
      <c r="BW394" s="279"/>
      <c r="CB394" s="279"/>
    </row>
    <row r="395" spans="1:80">
      <c r="A395" s="279"/>
      <c r="C395" s="279"/>
      <c r="S395" s="279"/>
      <c r="AG395" s="319" t="s">
        <v>269</v>
      </c>
      <c r="AH395" s="319"/>
      <c r="AI395" s="313"/>
      <c r="AK395" s="279"/>
      <c r="AY395" s="279"/>
      <c r="BW395" s="279"/>
      <c r="CB395" s="279"/>
    </row>
    <row r="396" spans="1:80">
      <c r="A396" s="279"/>
      <c r="C396" s="279"/>
      <c r="S396" s="279"/>
      <c r="AG396" s="319" t="s">
        <v>270</v>
      </c>
      <c r="AH396" s="319"/>
      <c r="AI396" s="313"/>
      <c r="AK396" s="279"/>
      <c r="AY396" s="279"/>
      <c r="BW396" s="279"/>
      <c r="CB396" s="279"/>
    </row>
    <row r="397" spans="1:80">
      <c r="A397" s="279"/>
      <c r="C397" s="279"/>
      <c r="S397" s="279"/>
      <c r="AG397" s="330"/>
      <c r="AH397" s="358"/>
      <c r="AI397" s="341"/>
      <c r="AK397" s="279"/>
      <c r="AY397" s="279"/>
      <c r="BW397" s="279"/>
      <c r="CB397" s="279"/>
    </row>
    <row r="398" spans="1:80">
      <c r="A398" s="279"/>
      <c r="C398" s="279"/>
      <c r="S398" s="279"/>
      <c r="AG398" s="331"/>
      <c r="AH398" s="331"/>
      <c r="AI398" s="313"/>
      <c r="AK398" s="279"/>
      <c r="AY398" s="279"/>
      <c r="BW398" s="279"/>
      <c r="CB398" s="279"/>
    </row>
    <row r="399" spans="1:80">
      <c r="A399" s="279"/>
      <c r="B399" s="164"/>
      <c r="C399" s="279"/>
      <c r="D399" s="164"/>
      <c r="E399" s="164"/>
      <c r="F399" s="164"/>
      <c r="G399" s="164"/>
      <c r="H399" s="164"/>
      <c r="I399" s="164"/>
      <c r="J399" s="164"/>
      <c r="K399" s="164"/>
      <c r="L399" s="164"/>
      <c r="M399" s="164"/>
      <c r="N399" s="164"/>
      <c r="O399" s="164"/>
      <c r="P399" s="164"/>
      <c r="Q399" s="164"/>
      <c r="R399" s="164"/>
      <c r="S399" s="279"/>
      <c r="T399" s="164"/>
      <c r="U399" s="164"/>
      <c r="V399" s="280"/>
      <c r="W399" s="164"/>
      <c r="X399" s="164"/>
      <c r="Y399" s="164"/>
      <c r="Z399" s="164"/>
      <c r="AA399" s="164"/>
      <c r="AB399" s="164"/>
      <c r="AC399" s="164"/>
      <c r="AD399" s="164"/>
      <c r="AE399" s="164"/>
      <c r="AG399" s="315" t="s">
        <v>271</v>
      </c>
      <c r="AH399" s="315"/>
      <c r="AI399" s="313"/>
      <c r="AK399" s="279"/>
      <c r="AY399" s="279"/>
      <c r="BW399" s="279"/>
      <c r="CB399" s="279"/>
    </row>
    <row r="400" spans="1:80">
      <c r="A400" s="279"/>
      <c r="B400" s="164"/>
      <c r="C400" s="279"/>
      <c r="D400" s="164"/>
      <c r="E400" s="164"/>
      <c r="F400" s="164"/>
      <c r="G400" s="164"/>
      <c r="H400" s="164"/>
      <c r="I400" s="164"/>
      <c r="J400" s="164"/>
      <c r="K400" s="164"/>
      <c r="L400" s="164"/>
      <c r="M400" s="164"/>
      <c r="N400" s="164"/>
      <c r="O400" s="164"/>
      <c r="P400" s="164"/>
      <c r="Q400" s="164"/>
      <c r="R400" s="164"/>
      <c r="S400" s="279"/>
      <c r="T400" s="164"/>
      <c r="U400" s="164"/>
      <c r="V400" s="280"/>
      <c r="W400" s="164"/>
      <c r="X400" s="164"/>
      <c r="Y400" s="164"/>
      <c r="Z400" s="164"/>
      <c r="AA400" s="164"/>
      <c r="AB400" s="164"/>
      <c r="AC400" s="164"/>
      <c r="AD400" s="164"/>
      <c r="AE400" s="164"/>
      <c r="AG400" s="517" t="s">
        <v>272</v>
      </c>
      <c r="AH400" s="319"/>
      <c r="AI400" s="313"/>
      <c r="AK400" s="279"/>
      <c r="AY400" s="279"/>
      <c r="BW400" s="279"/>
      <c r="CB400" s="279"/>
    </row>
    <row r="401" spans="1:79">
      <c r="A401" s="279"/>
      <c r="B401" s="164"/>
      <c r="C401" s="279"/>
      <c r="D401" s="164"/>
      <c r="E401" s="164"/>
      <c r="F401" s="164"/>
      <c r="G401" s="164"/>
      <c r="H401" s="164"/>
      <c r="I401" s="164"/>
      <c r="J401" s="164"/>
      <c r="K401" s="164"/>
      <c r="L401" s="164"/>
      <c r="M401" s="164"/>
      <c r="N401" s="164"/>
      <c r="O401" s="164"/>
      <c r="P401" s="164"/>
      <c r="Q401" s="164"/>
      <c r="R401" s="164"/>
      <c r="S401" s="279"/>
      <c r="T401" s="164"/>
      <c r="U401" s="164"/>
      <c r="V401" s="280"/>
      <c r="W401" s="164"/>
      <c r="X401" s="164"/>
      <c r="Y401" s="164"/>
      <c r="Z401" s="164"/>
      <c r="AA401" s="164"/>
      <c r="AB401" s="164"/>
      <c r="AC401" s="164"/>
      <c r="AD401" s="164"/>
      <c r="AE401" s="164"/>
      <c r="AG401" s="517"/>
      <c r="AH401" s="319"/>
      <c r="AI401" s="313"/>
      <c r="AK401" s="279"/>
      <c r="AY401" s="279"/>
      <c r="BW401" s="279"/>
    </row>
    <row r="402" spans="1:79">
      <c r="A402" s="279"/>
      <c r="B402" s="164"/>
      <c r="C402" s="279"/>
      <c r="D402" s="164"/>
      <c r="E402" s="164"/>
      <c r="F402" s="164"/>
      <c r="G402" s="164"/>
      <c r="H402" s="164"/>
      <c r="I402" s="164"/>
      <c r="J402" s="164"/>
      <c r="K402" s="164"/>
      <c r="L402" s="164"/>
      <c r="M402" s="164"/>
      <c r="N402" s="164"/>
      <c r="O402" s="164"/>
      <c r="P402" s="164"/>
      <c r="Q402" s="164"/>
      <c r="R402" s="164"/>
      <c r="S402" s="279"/>
      <c r="T402" s="164"/>
      <c r="U402" s="164"/>
      <c r="V402" s="280"/>
      <c r="W402" s="164"/>
      <c r="X402" s="164"/>
      <c r="Y402" s="164"/>
      <c r="Z402" s="164"/>
      <c r="AA402" s="164"/>
      <c r="AB402" s="164"/>
      <c r="AC402" s="164"/>
      <c r="AD402" s="164"/>
      <c r="AE402" s="164"/>
      <c r="AG402" s="517" t="s">
        <v>273</v>
      </c>
      <c r="AH402" s="319"/>
      <c r="AI402" s="313"/>
      <c r="AK402" s="279"/>
      <c r="AY402" s="279"/>
      <c r="BW402" s="279"/>
    </row>
    <row r="403" spans="1:79">
      <c r="A403" s="279"/>
      <c r="B403" s="164"/>
      <c r="C403" s="279"/>
      <c r="D403" s="164"/>
      <c r="E403" s="164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4"/>
      <c r="S403" s="279"/>
      <c r="T403" s="164"/>
      <c r="U403" s="164"/>
      <c r="V403" s="280"/>
      <c r="W403" s="164"/>
      <c r="X403" s="164"/>
      <c r="Y403" s="164"/>
      <c r="Z403" s="164"/>
      <c r="AA403" s="164"/>
      <c r="AB403" s="164"/>
      <c r="AC403" s="164"/>
      <c r="AD403" s="164"/>
      <c r="AE403" s="164"/>
      <c r="AG403" s="517"/>
      <c r="AH403" s="319"/>
      <c r="AI403" s="313"/>
      <c r="AK403" s="279"/>
      <c r="AY403" s="279"/>
      <c r="BW403" s="279"/>
    </row>
    <row r="404" spans="1:79">
      <c r="A404" s="279"/>
      <c r="B404" s="164"/>
      <c r="C404" s="279"/>
      <c r="D404" s="164"/>
      <c r="E404" s="164"/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64"/>
      <c r="Q404" s="164"/>
      <c r="R404" s="164"/>
      <c r="S404" s="279"/>
      <c r="T404" s="164"/>
      <c r="U404" s="164"/>
      <c r="V404" s="280"/>
      <c r="W404" s="164"/>
      <c r="X404" s="164"/>
      <c r="Y404" s="164"/>
      <c r="Z404" s="164"/>
      <c r="AA404" s="164"/>
      <c r="AB404" s="164"/>
      <c r="AC404" s="164"/>
      <c r="AD404" s="164"/>
      <c r="AE404" s="164"/>
      <c r="AG404" s="319" t="s">
        <v>274</v>
      </c>
      <c r="AH404" s="319"/>
      <c r="AI404" s="313"/>
      <c r="AK404" s="279"/>
      <c r="AY404" s="279"/>
      <c r="BW404" s="279"/>
    </row>
    <row r="405" spans="1:79">
      <c r="A405" s="279"/>
      <c r="B405" s="164"/>
      <c r="C405" s="279"/>
      <c r="D405" s="164"/>
      <c r="E405" s="164"/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64"/>
      <c r="Q405" s="164"/>
      <c r="R405" s="164"/>
      <c r="S405" s="279"/>
      <c r="T405" s="164"/>
      <c r="U405" s="164"/>
      <c r="V405" s="280"/>
      <c r="W405" s="164"/>
      <c r="X405" s="164"/>
      <c r="Y405" s="164"/>
      <c r="Z405" s="164"/>
      <c r="AA405" s="164"/>
      <c r="AB405" s="164"/>
      <c r="AC405" s="164"/>
      <c r="AD405" s="164"/>
      <c r="AE405" s="164"/>
      <c r="AG405" s="331"/>
      <c r="AH405" s="359"/>
      <c r="AI405" s="341"/>
      <c r="AK405" s="279"/>
      <c r="AY405" s="279"/>
      <c r="BW405" s="279"/>
    </row>
    <row r="406" spans="1:79">
      <c r="A406" s="279"/>
      <c r="B406" s="164"/>
      <c r="C406" s="279"/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64"/>
      <c r="Q406" s="164"/>
      <c r="R406" s="164"/>
      <c r="S406" s="279"/>
      <c r="T406" s="164"/>
      <c r="U406" s="164"/>
      <c r="V406" s="280"/>
      <c r="W406" s="164"/>
      <c r="X406" s="164"/>
      <c r="Y406" s="164"/>
      <c r="Z406" s="164"/>
      <c r="AA406" s="164"/>
      <c r="AB406" s="164"/>
      <c r="AC406" s="164"/>
      <c r="AD406" s="164"/>
      <c r="AE406" s="164"/>
      <c r="AG406" s="313"/>
      <c r="AH406" s="313"/>
      <c r="AI406" s="313"/>
      <c r="AK406" s="279"/>
      <c r="AY406" s="279"/>
      <c r="BW406" s="279"/>
    </row>
    <row r="407" spans="1:79" ht="15.75" thickBot="1">
      <c r="A407" s="279"/>
      <c r="B407" s="164"/>
      <c r="C407" s="279"/>
      <c r="D407" s="164"/>
      <c r="E407" s="164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164"/>
      <c r="Q407" s="164"/>
      <c r="R407" s="164"/>
      <c r="S407" s="279"/>
      <c r="T407" s="164"/>
      <c r="U407" s="164"/>
      <c r="V407" s="280"/>
      <c r="W407" s="164"/>
      <c r="X407" s="164"/>
      <c r="Y407" s="164"/>
      <c r="Z407" s="164"/>
      <c r="AA407" s="164"/>
      <c r="AB407" s="164"/>
      <c r="AC407" s="164"/>
      <c r="AD407" s="164"/>
      <c r="AE407" s="164"/>
      <c r="AG407" s="342" t="s">
        <v>38</v>
      </c>
      <c r="AH407" s="17"/>
      <c r="AI407" s="17"/>
      <c r="AK407" s="279"/>
      <c r="AY407" s="279"/>
      <c r="BW407" s="279"/>
    </row>
    <row r="408" spans="1:79" ht="15.75" thickTop="1">
      <c r="A408" s="279"/>
      <c r="B408" s="164"/>
      <c r="C408" s="279"/>
      <c r="D408" s="164"/>
      <c r="E408" s="164"/>
      <c r="F408" s="164"/>
      <c r="G408" s="164"/>
      <c r="H408" s="164"/>
      <c r="I408" s="164"/>
      <c r="J408" s="164"/>
      <c r="K408" s="164"/>
      <c r="L408" s="164"/>
      <c r="M408" s="164"/>
      <c r="N408" s="164"/>
      <c r="O408" s="164"/>
      <c r="P408" s="164"/>
      <c r="Q408" s="164"/>
      <c r="R408" s="164"/>
      <c r="S408" s="279"/>
      <c r="T408" s="164"/>
      <c r="U408" s="164"/>
      <c r="V408" s="280"/>
      <c r="W408" s="164"/>
      <c r="X408" s="164"/>
      <c r="Y408" s="164"/>
      <c r="Z408" s="164"/>
      <c r="AA408" s="164"/>
      <c r="AB408" s="164"/>
      <c r="AC408" s="164"/>
      <c r="AD408" s="164"/>
      <c r="AE408" s="164"/>
      <c r="AG408" s="360"/>
      <c r="AH408" s="360"/>
      <c r="AI408" s="360"/>
      <c r="AJ408" s="164"/>
      <c r="AK408" s="279"/>
      <c r="AL408" s="164"/>
      <c r="AM408" s="164"/>
      <c r="AN408" s="164"/>
      <c r="AO408" s="164"/>
      <c r="AP408" s="164"/>
      <c r="AQ408" s="164"/>
      <c r="AR408" s="164"/>
      <c r="AS408" s="164"/>
      <c r="AT408" s="164"/>
      <c r="AU408" s="164"/>
      <c r="AV408" s="164"/>
      <c r="AW408" s="164"/>
      <c r="AX408" s="164"/>
      <c r="AY408" s="279"/>
      <c r="AZ408" s="164"/>
      <c r="BA408" s="164"/>
      <c r="BB408" s="164"/>
      <c r="BC408" s="164"/>
      <c r="BD408" s="164"/>
      <c r="BE408" s="164"/>
      <c r="BF408" s="164"/>
      <c r="BG408" s="164"/>
      <c r="BH408" s="164"/>
      <c r="BI408" s="164"/>
      <c r="BJ408" s="164"/>
      <c r="BK408" s="164"/>
      <c r="BL408" s="164"/>
      <c r="BM408" s="164"/>
      <c r="BN408" s="164"/>
      <c r="BO408" s="164"/>
      <c r="BP408" s="164"/>
      <c r="BQ408" s="164"/>
      <c r="BR408" s="164"/>
      <c r="BS408" s="164"/>
      <c r="BT408" s="164"/>
      <c r="BU408" s="164"/>
      <c r="BV408" s="164"/>
      <c r="BW408" s="279"/>
      <c r="BX408" s="164"/>
      <c r="BY408" s="164"/>
      <c r="BZ408" s="164"/>
      <c r="CA408" s="281"/>
    </row>
    <row r="409" spans="1:79" ht="15.75" thickBot="1">
      <c r="A409" s="285"/>
      <c r="B409" s="282"/>
      <c r="C409" s="285"/>
      <c r="D409" s="282"/>
      <c r="E409" s="282"/>
      <c r="F409" s="282"/>
      <c r="G409" s="282"/>
      <c r="H409" s="282"/>
      <c r="I409" s="282"/>
      <c r="J409" s="282"/>
      <c r="K409" s="282"/>
      <c r="L409" s="282"/>
      <c r="M409" s="282"/>
      <c r="N409" s="282"/>
      <c r="O409" s="282"/>
      <c r="P409" s="282"/>
      <c r="Q409" s="282"/>
      <c r="R409" s="282"/>
      <c r="S409" s="285"/>
      <c r="T409" s="282"/>
      <c r="U409" s="282"/>
      <c r="V409" s="283"/>
      <c r="W409" s="282"/>
      <c r="X409" s="282"/>
      <c r="Y409" s="282"/>
      <c r="Z409" s="282"/>
      <c r="AA409" s="282"/>
      <c r="AB409" s="282"/>
      <c r="AC409" s="282"/>
      <c r="AD409" s="282"/>
      <c r="AE409" s="282"/>
      <c r="AF409" s="282"/>
      <c r="AG409" s="282"/>
      <c r="AH409" s="282"/>
      <c r="AI409" s="282"/>
      <c r="AJ409" s="282"/>
      <c r="AK409" s="285"/>
      <c r="AL409" s="282"/>
      <c r="AM409" s="282"/>
      <c r="AN409" s="282"/>
      <c r="AO409" s="282"/>
      <c r="AP409" s="282"/>
      <c r="AQ409" s="282"/>
      <c r="AR409" s="282"/>
      <c r="AS409" s="282"/>
      <c r="AT409" s="282"/>
      <c r="AU409" s="282"/>
      <c r="AV409" s="282"/>
      <c r="AW409" s="282"/>
      <c r="AX409" s="282"/>
      <c r="AY409" s="285"/>
      <c r="AZ409" s="282"/>
      <c r="BA409" s="282"/>
      <c r="BB409" s="282"/>
      <c r="BC409" s="282"/>
      <c r="BD409" s="282"/>
      <c r="BE409" s="282"/>
      <c r="BF409" s="282"/>
      <c r="BG409" s="282"/>
      <c r="BH409" s="282"/>
      <c r="BI409" s="282"/>
      <c r="BJ409" s="282"/>
      <c r="BK409" s="282"/>
      <c r="BL409" s="282"/>
      <c r="BM409" s="282"/>
      <c r="BN409" s="282"/>
      <c r="BO409" s="282"/>
      <c r="BP409" s="282"/>
      <c r="BQ409" s="282"/>
      <c r="BR409" s="282"/>
      <c r="BS409" s="282"/>
      <c r="BT409" s="282"/>
      <c r="BU409" s="282"/>
      <c r="BV409" s="282"/>
      <c r="BW409" s="285"/>
      <c r="BX409" s="282"/>
      <c r="BY409" s="282"/>
      <c r="BZ409" s="282"/>
      <c r="CA409" s="284"/>
    </row>
    <row r="410" spans="1:79" ht="15.75" thickTop="1"/>
  </sheetData>
  <mergeCells count="99">
    <mergeCell ref="AG400:AG401"/>
    <mergeCell ref="AG402:AG403"/>
    <mergeCell ref="AG162:AG163"/>
    <mergeCell ref="AG170:AG171"/>
    <mergeCell ref="AG174:AG175"/>
    <mergeCell ref="AG178:AG179"/>
    <mergeCell ref="AG182:AG183"/>
    <mergeCell ref="AG197:AG198"/>
    <mergeCell ref="AG201:AG202"/>
    <mergeCell ref="AG203:AG204"/>
    <mergeCell ref="AG205:AG207"/>
    <mergeCell ref="AG208:AG209"/>
    <mergeCell ref="AG210:AG213"/>
    <mergeCell ref="AG268:AG269"/>
    <mergeCell ref="AG108:AG109"/>
    <mergeCell ref="AG143:AG144"/>
    <mergeCell ref="AG148:AG149"/>
    <mergeCell ref="AG153:AG154"/>
    <mergeCell ref="AG158:AG159"/>
    <mergeCell ref="X7:X12"/>
    <mergeCell ref="AA7:AA12"/>
    <mergeCell ref="AB7:AB12"/>
    <mergeCell ref="AC7:AC12"/>
    <mergeCell ref="AD7:AD12"/>
    <mergeCell ref="U7:U12"/>
    <mergeCell ref="T7:T12"/>
    <mergeCell ref="V7:V12"/>
    <mergeCell ref="W7:W12"/>
    <mergeCell ref="AG194:AG195"/>
    <mergeCell ref="AA112:AA113"/>
    <mergeCell ref="AG76:AG77"/>
    <mergeCell ref="AG78:AG79"/>
    <mergeCell ref="AG80:AG81"/>
    <mergeCell ref="AG86:AG87"/>
    <mergeCell ref="AG91:AG92"/>
    <mergeCell ref="AG95:AG96"/>
    <mergeCell ref="AG99:AG100"/>
    <mergeCell ref="AG104:AG105"/>
    <mergeCell ref="AG62:AG63"/>
    <mergeCell ref="AG67:AG68"/>
    <mergeCell ref="AG73:AG75"/>
    <mergeCell ref="AM47:AM48"/>
    <mergeCell ref="AM54:AM55"/>
    <mergeCell ref="AG19:AG20"/>
    <mergeCell ref="AG22:AG23"/>
    <mergeCell ref="AM23:AM24"/>
    <mergeCell ref="AG24:AG25"/>
    <mergeCell ref="AM32:AM33"/>
    <mergeCell ref="AG35:AG36"/>
    <mergeCell ref="AG41:AG42"/>
    <mergeCell ref="AG46:AG47"/>
    <mergeCell ref="AG51:AG52"/>
    <mergeCell ref="AG57:AG58"/>
    <mergeCell ref="AS4:AW4"/>
    <mergeCell ref="AS5:AW5"/>
    <mergeCell ref="AG16:AG18"/>
    <mergeCell ref="AG7:AG11"/>
    <mergeCell ref="AH7:AH11"/>
    <mergeCell ref="AI7:AI11"/>
    <mergeCell ref="AL7:AL12"/>
    <mergeCell ref="AM7:AM12"/>
    <mergeCell ref="AN7:AN12"/>
    <mergeCell ref="AO7:AO12"/>
    <mergeCell ref="AP7:AP12"/>
    <mergeCell ref="AS7:AS12"/>
    <mergeCell ref="AT7:AT12"/>
    <mergeCell ref="AV7:AV12"/>
    <mergeCell ref="AW7:AW12"/>
    <mergeCell ref="AU7:AU12"/>
    <mergeCell ref="AA4:AD4"/>
    <mergeCell ref="AA5:AD5"/>
    <mergeCell ref="AG4:AI4"/>
    <mergeCell ref="AG5:AI5"/>
    <mergeCell ref="AL4:AP4"/>
    <mergeCell ref="AL5:AP5"/>
    <mergeCell ref="AZ4:BG4"/>
    <mergeCell ref="AZ5:BG5"/>
    <mergeCell ref="AZ6:BG6"/>
    <mergeCell ref="N51:N52"/>
    <mergeCell ref="I12:K12"/>
    <mergeCell ref="AZ8:AZ10"/>
    <mergeCell ref="BA8:BA10"/>
    <mergeCell ref="BB8:BB10"/>
    <mergeCell ref="BC8:BC10"/>
    <mergeCell ref="BD8:BD10"/>
    <mergeCell ref="BE8:BE10"/>
    <mergeCell ref="BF8:BF10"/>
    <mergeCell ref="BG8:BG10"/>
    <mergeCell ref="N45:N46"/>
    <mergeCell ref="T5:X5"/>
    <mergeCell ref="T4:X4"/>
    <mergeCell ref="BX61:BX62"/>
    <mergeCell ref="BJ4:BL4"/>
    <mergeCell ref="BK6:BN6"/>
    <mergeCell ref="BP6:BS6"/>
    <mergeCell ref="BT6:BU6"/>
    <mergeCell ref="BX4:BZ4"/>
    <mergeCell ref="BX5:BZ5"/>
    <mergeCell ref="BJ29:BL29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R8"/>
  <sheetViews>
    <sheetView workbookViewId="0">
      <selection activeCell="A8" sqref="A8"/>
    </sheetView>
  </sheetViews>
  <sheetFormatPr defaultRowHeight="15"/>
  <cols>
    <col min="3" max="3" width="5.7109375" bestFit="1" customWidth="1"/>
    <col min="4" max="4" width="22.140625" bestFit="1" customWidth="1"/>
    <col min="5" max="5" width="12.7109375" bestFit="1" customWidth="1"/>
    <col min="6" max="6" width="13" bestFit="1" customWidth="1"/>
    <col min="7" max="7" width="8.5703125" bestFit="1" customWidth="1"/>
    <col min="8" max="8" width="15.140625" bestFit="1" customWidth="1"/>
    <col min="9" max="9" width="5.85546875" bestFit="1" customWidth="1"/>
    <col min="10" max="10" width="11.28515625" customWidth="1"/>
    <col min="11" max="11" width="10.5703125" customWidth="1"/>
    <col min="12" max="12" width="10.7109375" customWidth="1"/>
    <col min="13" max="13" width="11.42578125" bestFit="1" customWidth="1"/>
    <col min="14" max="14" width="8.7109375" bestFit="1" customWidth="1"/>
    <col min="15" max="17" width="11.28515625" bestFit="1" customWidth="1"/>
  </cols>
  <sheetData>
    <row r="3" spans="2:18">
      <c r="C3" s="522" t="s">
        <v>441</v>
      </c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4"/>
    </row>
    <row r="4" spans="2:18">
      <c r="C4" s="525" t="s">
        <v>637</v>
      </c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7"/>
    </row>
    <row r="5" spans="2:18">
      <c r="C5" s="528" t="s">
        <v>638</v>
      </c>
      <c r="D5" s="529"/>
      <c r="E5" s="529"/>
      <c r="F5" s="529"/>
      <c r="G5" s="529"/>
      <c r="H5" s="529"/>
      <c r="I5" s="529"/>
      <c r="J5" s="529"/>
      <c r="K5" s="529"/>
      <c r="L5" s="529"/>
      <c r="M5" s="529"/>
      <c r="N5" s="529"/>
      <c r="O5" s="529"/>
      <c r="P5" s="529"/>
      <c r="Q5" s="530"/>
    </row>
    <row r="6" spans="2:18">
      <c r="B6" s="275"/>
      <c r="C6" s="531" t="s">
        <v>639</v>
      </c>
      <c r="D6" s="531" t="s">
        <v>640</v>
      </c>
      <c r="E6" s="531" t="s">
        <v>641</v>
      </c>
      <c r="F6" s="531" t="s">
        <v>655</v>
      </c>
      <c r="G6" s="531" t="s">
        <v>643</v>
      </c>
      <c r="H6" s="531" t="s">
        <v>642</v>
      </c>
      <c r="I6" s="531" t="s">
        <v>599</v>
      </c>
      <c r="J6" s="531" t="s">
        <v>644</v>
      </c>
      <c r="K6" s="531" t="s">
        <v>645</v>
      </c>
      <c r="L6" s="531" t="s">
        <v>656</v>
      </c>
      <c r="M6" s="531" t="s">
        <v>646</v>
      </c>
      <c r="N6" s="531" t="s">
        <v>647</v>
      </c>
      <c r="O6" s="531" t="s">
        <v>648</v>
      </c>
      <c r="P6" s="531" t="s">
        <v>649</v>
      </c>
      <c r="Q6" s="531" t="s">
        <v>650</v>
      </c>
      <c r="R6" s="278"/>
    </row>
    <row r="7" spans="2:18">
      <c r="B7" s="275"/>
      <c r="C7" s="532"/>
      <c r="D7" s="532"/>
      <c r="E7" s="532"/>
      <c r="F7" s="532"/>
      <c r="G7" s="532"/>
      <c r="H7" s="532"/>
      <c r="I7" s="532"/>
      <c r="J7" s="532"/>
      <c r="K7" s="532"/>
      <c r="L7" s="532"/>
      <c r="M7" s="532"/>
      <c r="N7" s="532"/>
      <c r="O7" s="532"/>
      <c r="P7" s="532"/>
      <c r="Q7" s="532"/>
    </row>
    <row r="8" spans="2:18" ht="15.75">
      <c r="C8" s="276">
        <v>1</v>
      </c>
      <c r="D8" s="276" t="s">
        <v>505</v>
      </c>
      <c r="E8" s="276" t="s">
        <v>505</v>
      </c>
      <c r="F8" s="276">
        <v>100</v>
      </c>
      <c r="G8" s="276">
        <v>10</v>
      </c>
      <c r="H8" s="276">
        <f>F8+G8</f>
        <v>110</v>
      </c>
      <c r="I8" s="277">
        <v>0.1</v>
      </c>
      <c r="J8" s="276">
        <f>H8*I8</f>
        <v>11</v>
      </c>
      <c r="K8" s="276">
        <v>0</v>
      </c>
      <c r="L8" s="276"/>
      <c r="M8" s="276">
        <f>J8-K8</f>
        <v>11</v>
      </c>
      <c r="N8" s="276" t="s">
        <v>651</v>
      </c>
      <c r="O8" s="276" t="s">
        <v>652</v>
      </c>
      <c r="P8" s="276" t="s">
        <v>653</v>
      </c>
      <c r="Q8" s="274" t="s">
        <v>654</v>
      </c>
    </row>
  </sheetData>
  <mergeCells count="18">
    <mergeCell ref="N6:N7"/>
    <mergeCell ref="H6:H7"/>
    <mergeCell ref="C3:Q3"/>
    <mergeCell ref="C4:Q4"/>
    <mergeCell ref="C5:Q5"/>
    <mergeCell ref="C6:C7"/>
    <mergeCell ref="D6:D7"/>
    <mergeCell ref="E6:E7"/>
    <mergeCell ref="F6:F7"/>
    <mergeCell ref="G6:G7"/>
    <mergeCell ref="O6:O7"/>
    <mergeCell ref="P6:P7"/>
    <mergeCell ref="Q6:Q7"/>
    <mergeCell ref="J6:J7"/>
    <mergeCell ref="I6:I7"/>
    <mergeCell ref="K6:K7"/>
    <mergeCell ref="L6:L7"/>
    <mergeCell ref="M6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V36"/>
  <sheetViews>
    <sheetView topLeftCell="A32" workbookViewId="0">
      <selection activeCell="A54" sqref="A54"/>
    </sheetView>
  </sheetViews>
  <sheetFormatPr defaultRowHeight="15"/>
  <sheetData>
    <row r="3" spans="2:22">
      <c r="B3" s="361"/>
      <c r="C3" s="533" t="s">
        <v>679</v>
      </c>
      <c r="D3" s="534"/>
      <c r="E3" s="534"/>
      <c r="F3" s="534"/>
      <c r="G3" s="534"/>
      <c r="H3" s="534"/>
      <c r="I3" s="535"/>
      <c r="J3" s="362"/>
      <c r="K3" s="533" t="s">
        <v>680</v>
      </c>
      <c r="L3" s="534"/>
      <c r="M3" s="534"/>
      <c r="N3" s="534"/>
      <c r="O3" s="535"/>
      <c r="P3" s="533" t="s">
        <v>646</v>
      </c>
      <c r="Q3" s="534"/>
      <c r="R3" s="534"/>
      <c r="S3" s="534"/>
      <c r="T3" s="535"/>
      <c r="U3" s="363"/>
      <c r="V3" s="363"/>
    </row>
    <row r="4" spans="2:22">
      <c r="B4" s="536" t="s">
        <v>681</v>
      </c>
      <c r="C4" s="538" t="s">
        <v>682</v>
      </c>
      <c r="D4" s="538"/>
      <c r="E4" s="538"/>
      <c r="F4" s="538"/>
      <c r="G4" s="538"/>
      <c r="H4" s="538" t="s">
        <v>683</v>
      </c>
      <c r="I4" s="538"/>
      <c r="J4" s="364"/>
      <c r="K4" s="538" t="s">
        <v>682</v>
      </c>
      <c r="L4" s="538"/>
      <c r="M4" s="538"/>
      <c r="N4" s="538" t="s">
        <v>683</v>
      </c>
      <c r="O4" s="538"/>
      <c r="P4" s="538" t="s">
        <v>682</v>
      </c>
      <c r="Q4" s="538"/>
      <c r="R4" s="538"/>
      <c r="S4" s="538" t="s">
        <v>683</v>
      </c>
      <c r="T4" s="538"/>
      <c r="U4" s="363"/>
      <c r="V4" s="363"/>
    </row>
    <row r="5" spans="2:22">
      <c r="B5" s="537"/>
      <c r="C5" s="365">
        <v>0.13500000000000001</v>
      </c>
      <c r="D5" s="366">
        <v>0.15</v>
      </c>
      <c r="E5" s="366" t="s">
        <v>684</v>
      </c>
      <c r="F5" s="366" t="s">
        <v>685</v>
      </c>
      <c r="G5" s="364" t="s">
        <v>686</v>
      </c>
      <c r="H5" s="365">
        <v>0.13500000000000001</v>
      </c>
      <c r="I5" s="366">
        <v>0.15</v>
      </c>
      <c r="J5" s="366"/>
      <c r="K5" s="365">
        <v>0.13500000000000001</v>
      </c>
      <c r="L5" s="366">
        <v>0.15</v>
      </c>
      <c r="M5" s="364" t="s">
        <v>686</v>
      </c>
      <c r="N5" s="365">
        <v>0.13500000000000001</v>
      </c>
      <c r="O5" s="366">
        <v>0.15</v>
      </c>
      <c r="P5" s="365">
        <v>0.13500000000000001</v>
      </c>
      <c r="Q5" s="366">
        <v>0.15</v>
      </c>
      <c r="R5" s="364" t="s">
        <v>686</v>
      </c>
      <c r="S5" s="365">
        <v>0.13500000000000001</v>
      </c>
      <c r="T5" s="366">
        <v>0.15</v>
      </c>
      <c r="U5" s="363"/>
      <c r="V5" s="363"/>
    </row>
    <row r="6" spans="2:22">
      <c r="B6" s="367" t="s">
        <v>687</v>
      </c>
      <c r="C6" s="368">
        <v>0</v>
      </c>
      <c r="D6" s="368">
        <v>0</v>
      </c>
      <c r="E6" s="368">
        <v>0</v>
      </c>
      <c r="F6" s="368">
        <v>0</v>
      </c>
      <c r="G6" s="368">
        <v>0</v>
      </c>
      <c r="H6" s="368">
        <f>+C6*0.135</f>
        <v>0</v>
      </c>
      <c r="I6" s="368">
        <f>+D6*0.15</f>
        <v>0</v>
      </c>
      <c r="J6" s="368"/>
      <c r="K6" s="368">
        <v>0</v>
      </c>
      <c r="L6" s="368">
        <v>0</v>
      </c>
      <c r="M6" s="368">
        <v>0</v>
      </c>
      <c r="N6" s="368">
        <f>+K6*0.135</f>
        <v>0</v>
      </c>
      <c r="O6" s="368">
        <f>+L6*0.15</f>
        <v>0</v>
      </c>
      <c r="P6" s="369">
        <f>+C6-K6</f>
        <v>0</v>
      </c>
      <c r="Q6" s="369">
        <f>+D6-L6</f>
        <v>0</v>
      </c>
      <c r="R6" s="369">
        <f>+G6-M6</f>
        <v>0</v>
      </c>
      <c r="S6" s="369">
        <f>+H6-N6</f>
        <v>0</v>
      </c>
      <c r="T6" s="369">
        <f>+I6-O6</f>
        <v>0</v>
      </c>
    </row>
    <row r="7" spans="2:22">
      <c r="B7" s="367" t="s">
        <v>688</v>
      </c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</row>
    <row r="8" spans="2:22">
      <c r="B8" s="367" t="s">
        <v>689</v>
      </c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368"/>
      <c r="S8" s="368"/>
      <c r="T8" s="368"/>
    </row>
    <row r="9" spans="2:22">
      <c r="B9" s="367" t="s">
        <v>690</v>
      </c>
      <c r="C9" s="368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8"/>
      <c r="P9" s="368"/>
      <c r="Q9" s="368"/>
      <c r="R9" s="368"/>
      <c r="S9" s="368"/>
      <c r="T9" s="368"/>
    </row>
    <row r="10" spans="2:22">
      <c r="B10" s="367" t="s">
        <v>691</v>
      </c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R10" s="368"/>
      <c r="S10" s="368"/>
      <c r="T10" s="368"/>
    </row>
    <row r="11" spans="2:22">
      <c r="B11" s="367" t="s">
        <v>692</v>
      </c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</row>
    <row r="12" spans="2:22">
      <c r="B12" s="367" t="s">
        <v>693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</row>
    <row r="13" spans="2:22">
      <c r="B13" s="367" t="s">
        <v>694</v>
      </c>
      <c r="C13" s="368"/>
      <c r="D13" s="368"/>
      <c r="E13" s="368"/>
      <c r="F13" s="368"/>
      <c r="G13" s="368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</row>
    <row r="14" spans="2:22">
      <c r="B14" s="367" t="s">
        <v>695</v>
      </c>
      <c r="C14" s="368"/>
      <c r="D14" s="368"/>
      <c r="E14" s="368"/>
      <c r="F14" s="368"/>
      <c r="G14" s="368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</row>
    <row r="15" spans="2:22">
      <c r="B15" s="367" t="s">
        <v>696</v>
      </c>
      <c r="C15" s="368"/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</row>
    <row r="16" spans="2:22">
      <c r="B16" s="367" t="s">
        <v>697</v>
      </c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</row>
    <row r="17" spans="2:22">
      <c r="B17" s="367" t="s">
        <v>698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</row>
    <row r="18" spans="2:22" ht="15.75" thickBot="1">
      <c r="B18" s="370"/>
      <c r="C18" s="371"/>
      <c r="D18" s="371"/>
      <c r="E18" s="371"/>
      <c r="F18" s="371"/>
      <c r="G18" s="371"/>
      <c r="H18" s="372"/>
      <c r="I18" s="371"/>
      <c r="J18" s="371"/>
      <c r="K18" s="371"/>
      <c r="L18" s="371"/>
      <c r="M18" s="371"/>
      <c r="N18" s="371"/>
      <c r="O18" s="371"/>
      <c r="P18" s="373"/>
      <c r="Q18" s="373"/>
      <c r="R18" s="373"/>
      <c r="S18" s="373"/>
      <c r="T18" s="373"/>
    </row>
    <row r="19" spans="2:22" ht="15.75" thickTop="1">
      <c r="B19" s="363"/>
      <c r="F19" s="374"/>
      <c r="H19" s="375"/>
      <c r="J19" s="374"/>
    </row>
    <row r="20" spans="2:22">
      <c r="B20" s="361"/>
      <c r="C20" s="376" t="s">
        <v>679</v>
      </c>
      <c r="D20" s="377"/>
      <c r="E20" s="377"/>
      <c r="F20" s="377"/>
      <c r="G20" s="377"/>
      <c r="H20" s="377"/>
      <c r="I20" s="378"/>
      <c r="J20" s="376" t="s">
        <v>680</v>
      </c>
      <c r="K20" s="377"/>
      <c r="L20" s="377"/>
      <c r="M20" s="377"/>
      <c r="N20" s="377"/>
      <c r="O20" s="377"/>
      <c r="P20" s="377"/>
      <c r="Q20" s="378"/>
      <c r="R20" s="533" t="s">
        <v>646</v>
      </c>
      <c r="S20" s="534"/>
      <c r="T20" s="534"/>
      <c r="U20" s="534"/>
      <c r="V20" s="535"/>
    </row>
    <row r="21" spans="2:22">
      <c r="B21" s="536" t="s">
        <v>681</v>
      </c>
      <c r="C21" s="376" t="s">
        <v>699</v>
      </c>
      <c r="D21" s="377"/>
      <c r="E21" s="377"/>
      <c r="F21" s="377"/>
      <c r="G21" s="376" t="s">
        <v>700</v>
      </c>
      <c r="H21" s="377"/>
      <c r="I21" s="378"/>
      <c r="J21" s="379"/>
      <c r="K21" s="535" t="s">
        <v>701</v>
      </c>
      <c r="L21" s="538"/>
      <c r="M21" s="538"/>
      <c r="N21" s="376" t="s">
        <v>702</v>
      </c>
      <c r="O21" s="377"/>
      <c r="P21" s="377"/>
      <c r="Q21" s="378"/>
      <c r="R21" s="533" t="s">
        <v>701</v>
      </c>
      <c r="S21" s="534"/>
      <c r="T21" s="535"/>
      <c r="U21" s="538" t="s">
        <v>683</v>
      </c>
      <c r="V21" s="538"/>
    </row>
    <row r="22" spans="2:22">
      <c r="B22" s="537"/>
      <c r="C22" s="365">
        <v>0.13500000000000001</v>
      </c>
      <c r="D22" s="366">
        <v>0.15</v>
      </c>
      <c r="E22" s="366">
        <v>0.05</v>
      </c>
      <c r="F22" s="364" t="s">
        <v>686</v>
      </c>
      <c r="G22" s="380">
        <v>0.13500000000000001</v>
      </c>
      <c r="H22" s="366">
        <v>0.15</v>
      </c>
      <c r="I22" s="366">
        <v>0.05</v>
      </c>
      <c r="J22" s="366">
        <v>0.05</v>
      </c>
      <c r="K22" s="365">
        <v>0.13500000000000001</v>
      </c>
      <c r="L22" s="366">
        <v>0.15</v>
      </c>
      <c r="M22" s="364" t="s">
        <v>686</v>
      </c>
      <c r="N22" s="366">
        <v>0.05</v>
      </c>
      <c r="O22" s="365">
        <v>0.13500000000000001</v>
      </c>
      <c r="P22" s="366">
        <v>0.15</v>
      </c>
      <c r="Q22" s="366" t="s">
        <v>620</v>
      </c>
      <c r="R22" s="365">
        <v>0.13500000000000001</v>
      </c>
      <c r="S22" s="366">
        <v>0.15</v>
      </c>
      <c r="T22" s="364" t="s">
        <v>686</v>
      </c>
      <c r="U22" s="365">
        <v>0.13500000000000001</v>
      </c>
      <c r="V22" s="366">
        <v>0.15</v>
      </c>
    </row>
    <row r="23" spans="2:22">
      <c r="B23" s="367" t="s">
        <v>687</v>
      </c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9"/>
      <c r="S23" s="369"/>
      <c r="T23" s="369"/>
      <c r="U23" s="369"/>
      <c r="V23" s="369"/>
    </row>
    <row r="24" spans="2:22">
      <c r="B24" s="367" t="s">
        <v>688</v>
      </c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</row>
    <row r="25" spans="2:22">
      <c r="B25" s="367" t="s">
        <v>689</v>
      </c>
      <c r="C25" s="368"/>
      <c r="D25" s="368"/>
      <c r="E25" s="368"/>
      <c r="F25" s="368"/>
      <c r="G25" s="368"/>
      <c r="H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</row>
    <row r="26" spans="2:22">
      <c r="B26" s="367" t="s">
        <v>690</v>
      </c>
      <c r="C26" s="368"/>
      <c r="D26" s="368"/>
      <c r="E26" s="368"/>
      <c r="F26" s="368"/>
      <c r="G26" s="368"/>
      <c r="H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  <c r="U26" s="368"/>
      <c r="V26" s="368"/>
    </row>
    <row r="27" spans="2:22">
      <c r="B27" s="367" t="s">
        <v>691</v>
      </c>
      <c r="C27" s="368"/>
      <c r="D27" s="368"/>
      <c r="E27" s="368"/>
      <c r="F27" s="368"/>
      <c r="G27" s="368"/>
      <c r="H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</row>
    <row r="28" spans="2:22">
      <c r="B28" s="367" t="s">
        <v>692</v>
      </c>
      <c r="C28" s="368"/>
      <c r="D28" s="368"/>
      <c r="E28" s="368"/>
      <c r="F28" s="368"/>
      <c r="G28" s="368"/>
      <c r="H28" s="368"/>
      <c r="J28" s="368"/>
      <c r="K28" s="368"/>
      <c r="L28" s="368"/>
      <c r="M28" s="368"/>
      <c r="N28" s="368"/>
      <c r="O28" s="368"/>
      <c r="P28" s="368"/>
      <c r="Q28" s="368"/>
      <c r="R28" s="368"/>
      <c r="S28" s="368"/>
      <c r="T28" s="368"/>
      <c r="U28" s="368"/>
      <c r="V28" s="368"/>
    </row>
    <row r="29" spans="2:22">
      <c r="B29" s="367" t="s">
        <v>693</v>
      </c>
      <c r="C29" s="368"/>
      <c r="D29" s="368"/>
      <c r="E29" s="368"/>
      <c r="F29" s="368"/>
      <c r="G29" s="368"/>
      <c r="H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68"/>
    </row>
    <row r="30" spans="2:22">
      <c r="B30" s="367" t="s">
        <v>694</v>
      </c>
      <c r="C30" s="368"/>
      <c r="D30" s="368"/>
      <c r="E30" s="368"/>
      <c r="F30" s="368"/>
      <c r="G30" s="368"/>
      <c r="H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  <c r="U30" s="368"/>
      <c r="V30" s="368"/>
    </row>
    <row r="31" spans="2:22">
      <c r="B31" s="367" t="s">
        <v>695</v>
      </c>
      <c r="C31" s="368"/>
      <c r="D31" s="368"/>
      <c r="E31" s="368"/>
      <c r="F31" s="368"/>
      <c r="G31" s="368"/>
      <c r="H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</row>
    <row r="32" spans="2:22">
      <c r="B32" s="367" t="s">
        <v>696</v>
      </c>
      <c r="C32" s="368"/>
      <c r="D32" s="368"/>
      <c r="E32" s="368"/>
      <c r="F32" s="368"/>
      <c r="G32" s="368"/>
      <c r="H32" s="368"/>
      <c r="J32" s="368"/>
      <c r="K32" s="368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68"/>
    </row>
    <row r="33" spans="2:22">
      <c r="B33" s="367" t="s">
        <v>697</v>
      </c>
      <c r="C33" s="368"/>
      <c r="D33" s="368"/>
      <c r="E33" s="368"/>
      <c r="F33" s="368"/>
      <c r="G33" s="368"/>
      <c r="H33" s="368"/>
      <c r="J33" s="368"/>
      <c r="K33" s="368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</row>
    <row r="34" spans="2:22">
      <c r="B34" s="367" t="s">
        <v>698</v>
      </c>
      <c r="C34" s="368"/>
      <c r="D34" s="368"/>
      <c r="E34" s="368"/>
      <c r="F34" s="368"/>
      <c r="G34" s="368"/>
      <c r="H34" s="368"/>
      <c r="J34" s="368"/>
      <c r="K34" s="368"/>
      <c r="L34" s="368"/>
      <c r="M34" s="368"/>
      <c r="N34" s="368"/>
      <c r="O34" s="368"/>
      <c r="P34" s="368"/>
      <c r="Q34" s="368"/>
      <c r="R34" s="368"/>
      <c r="S34" s="368"/>
      <c r="T34" s="368"/>
      <c r="U34" s="368"/>
      <c r="V34" s="368"/>
    </row>
    <row r="35" spans="2:22" ht="15.75" thickBot="1">
      <c r="B35" s="370"/>
      <c r="C35" s="371"/>
      <c r="D35" s="371"/>
      <c r="E35" s="371"/>
      <c r="F35" s="371"/>
      <c r="G35" s="371"/>
      <c r="H35" s="372"/>
      <c r="I35" s="371"/>
      <c r="J35" s="371"/>
      <c r="K35" s="371"/>
      <c r="L35" s="371"/>
      <c r="M35" s="371"/>
      <c r="N35" s="371"/>
      <c r="O35" s="371"/>
      <c r="P35" s="371"/>
      <c r="Q35" s="371"/>
      <c r="R35" s="373"/>
      <c r="S35" s="373"/>
      <c r="T35" s="373"/>
      <c r="U35" s="373"/>
      <c r="V35" s="373"/>
    </row>
    <row r="36" spans="2:22" ht="15.75" thickTop="1"/>
  </sheetData>
  <mergeCells count="15">
    <mergeCell ref="C3:I3"/>
    <mergeCell ref="K3:O3"/>
    <mergeCell ref="P3:T3"/>
    <mergeCell ref="B4:B5"/>
    <mergeCell ref="C4:G4"/>
    <mergeCell ref="H4:I4"/>
    <mergeCell ref="K4:M4"/>
    <mergeCell ref="N4:O4"/>
    <mergeCell ref="P4:R4"/>
    <mergeCell ref="S4:T4"/>
    <mergeCell ref="R20:V20"/>
    <mergeCell ref="B21:B22"/>
    <mergeCell ref="K21:M21"/>
    <mergeCell ref="R21:T21"/>
    <mergeCell ref="U21:V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BW45"/>
  <sheetViews>
    <sheetView topLeftCell="A34" workbookViewId="0">
      <selection activeCell="C56" sqref="C56"/>
    </sheetView>
  </sheetViews>
  <sheetFormatPr defaultRowHeight="15"/>
  <cols>
    <col min="2" max="2" width="5.5703125" bestFit="1" customWidth="1"/>
    <col min="3" max="3" width="16.7109375" bestFit="1" customWidth="1"/>
    <col min="4" max="4" width="8" bestFit="1" customWidth="1"/>
    <col min="5" max="5" width="12.85546875" bestFit="1" customWidth="1"/>
    <col min="6" max="6" width="6" bestFit="1" customWidth="1"/>
    <col min="7" max="8" width="5" bestFit="1" customWidth="1"/>
    <col min="9" max="9" width="8" bestFit="1" customWidth="1"/>
    <col min="10" max="10" width="7" bestFit="1" customWidth="1"/>
    <col min="11" max="11" width="12.85546875" bestFit="1" customWidth="1"/>
    <col min="12" max="12" width="5" bestFit="1" customWidth="1"/>
    <col min="13" max="14" width="4" bestFit="1" customWidth="1"/>
    <col min="15" max="16" width="7" bestFit="1" customWidth="1"/>
    <col min="17" max="17" width="12.85546875" bestFit="1" customWidth="1"/>
    <col min="18" max="18" width="5" bestFit="1" customWidth="1"/>
    <col min="19" max="20" width="4" bestFit="1" customWidth="1"/>
    <col min="21" max="22" width="7" bestFit="1" customWidth="1"/>
    <col min="23" max="23" width="12.85546875" bestFit="1" customWidth="1"/>
    <col min="24" max="24" width="5" bestFit="1" customWidth="1"/>
    <col min="25" max="26" width="4" bestFit="1" customWidth="1"/>
    <col min="27" max="27" width="6" bestFit="1" customWidth="1"/>
    <col min="28" max="28" width="7" bestFit="1" customWidth="1"/>
    <col min="29" max="29" width="12.85546875" bestFit="1" customWidth="1"/>
    <col min="30" max="30" width="5" bestFit="1" customWidth="1"/>
    <col min="31" max="32" width="4" bestFit="1" customWidth="1"/>
    <col min="33" max="34" width="7" bestFit="1" customWidth="1"/>
    <col min="35" max="35" width="12.85546875" bestFit="1" customWidth="1"/>
    <col min="36" max="36" width="5" bestFit="1" customWidth="1"/>
    <col min="37" max="38" width="4" bestFit="1" customWidth="1"/>
    <col min="39" max="39" width="6" bestFit="1" customWidth="1"/>
    <col min="40" max="40" width="7" bestFit="1" customWidth="1"/>
    <col min="41" max="41" width="12.85546875" bestFit="1" customWidth="1"/>
    <col min="42" max="42" width="5" bestFit="1" customWidth="1"/>
    <col min="43" max="44" width="4" bestFit="1" customWidth="1"/>
    <col min="45" max="46" width="7" bestFit="1" customWidth="1"/>
    <col min="47" max="47" width="12.85546875" bestFit="1" customWidth="1"/>
    <col min="48" max="48" width="5" bestFit="1" customWidth="1"/>
    <col min="49" max="50" width="4" bestFit="1" customWidth="1"/>
    <col min="51" max="52" width="7" bestFit="1" customWidth="1"/>
    <col min="53" max="53" width="12.85546875" bestFit="1" customWidth="1"/>
    <col min="54" max="54" width="5" bestFit="1" customWidth="1"/>
    <col min="55" max="56" width="4" bestFit="1" customWidth="1"/>
    <col min="57" max="58" width="7" bestFit="1" customWidth="1"/>
    <col min="59" max="59" width="12.85546875" bestFit="1" customWidth="1"/>
    <col min="60" max="60" width="5" bestFit="1" customWidth="1"/>
    <col min="61" max="62" width="4" bestFit="1" customWidth="1"/>
    <col min="63" max="64" width="7" bestFit="1" customWidth="1"/>
    <col min="65" max="65" width="12.85546875" bestFit="1" customWidth="1"/>
    <col min="66" max="66" width="5" bestFit="1" customWidth="1"/>
    <col min="67" max="68" width="4" bestFit="1" customWidth="1"/>
    <col min="69" max="70" width="7" bestFit="1" customWidth="1"/>
    <col min="71" max="71" width="12.85546875" bestFit="1" customWidth="1"/>
    <col min="72" max="72" width="5" bestFit="1" customWidth="1"/>
    <col min="73" max="74" width="4" bestFit="1" customWidth="1"/>
    <col min="75" max="75" width="7" bestFit="1" customWidth="1"/>
  </cols>
  <sheetData>
    <row r="2" spans="2:75">
      <c r="I2" s="395"/>
    </row>
    <row r="4" spans="2:75">
      <c r="B4" s="381"/>
      <c r="C4" s="381"/>
      <c r="D4" s="539" t="s">
        <v>687</v>
      </c>
      <c r="E4" s="539"/>
      <c r="F4" s="539"/>
      <c r="G4" s="539"/>
      <c r="H4" s="539"/>
      <c r="I4" s="539"/>
      <c r="J4" s="539" t="s">
        <v>688</v>
      </c>
      <c r="K4" s="539"/>
      <c r="L4" s="539"/>
      <c r="M4" s="539"/>
      <c r="N4" s="539"/>
      <c r="O4" s="539"/>
      <c r="P4" s="539" t="s">
        <v>689</v>
      </c>
      <c r="Q4" s="539"/>
      <c r="R4" s="539"/>
      <c r="S4" s="539"/>
      <c r="T4" s="539"/>
      <c r="U4" s="539"/>
      <c r="V4" s="539" t="s">
        <v>703</v>
      </c>
      <c r="W4" s="539"/>
      <c r="X4" s="539"/>
      <c r="Y4" s="539"/>
      <c r="Z4" s="539"/>
      <c r="AA4" s="539"/>
      <c r="AB4" s="539" t="s">
        <v>704</v>
      </c>
      <c r="AC4" s="539"/>
      <c r="AD4" s="539"/>
      <c r="AE4" s="539"/>
      <c r="AF4" s="539"/>
      <c r="AG4" s="539"/>
      <c r="AH4" s="539" t="s">
        <v>705</v>
      </c>
      <c r="AI4" s="539"/>
      <c r="AJ4" s="539"/>
      <c r="AK4" s="539"/>
      <c r="AL4" s="539"/>
      <c r="AM4" s="539"/>
      <c r="AN4" s="539" t="s">
        <v>706</v>
      </c>
      <c r="AO4" s="539"/>
      <c r="AP4" s="539"/>
      <c r="AQ4" s="539"/>
      <c r="AR4" s="539"/>
      <c r="AS4" s="539"/>
      <c r="AT4" s="539" t="s">
        <v>707</v>
      </c>
      <c r="AU4" s="539"/>
      <c r="AV4" s="539"/>
      <c r="AW4" s="539"/>
      <c r="AX4" s="539"/>
      <c r="AY4" s="539"/>
      <c r="AZ4" s="539" t="s">
        <v>708</v>
      </c>
      <c r="BA4" s="539"/>
      <c r="BB4" s="539"/>
      <c r="BC4" s="539"/>
      <c r="BD4" s="539"/>
      <c r="BE4" s="539"/>
      <c r="BF4" s="539" t="s">
        <v>709</v>
      </c>
      <c r="BG4" s="539"/>
      <c r="BH4" s="539"/>
      <c r="BI4" s="539"/>
      <c r="BJ4" s="539"/>
      <c r="BK4" s="539"/>
      <c r="BL4" s="539" t="s">
        <v>710</v>
      </c>
      <c r="BM4" s="539"/>
      <c r="BN4" s="539"/>
      <c r="BO4" s="539"/>
      <c r="BP4" s="539"/>
      <c r="BQ4" s="539"/>
      <c r="BR4" s="539" t="s">
        <v>711</v>
      </c>
      <c r="BS4" s="539"/>
      <c r="BT4" s="539"/>
      <c r="BU4" s="539"/>
      <c r="BV4" s="539"/>
      <c r="BW4" s="539"/>
    </row>
    <row r="5" spans="2:75">
      <c r="B5" s="381" t="s">
        <v>712</v>
      </c>
      <c r="C5" s="382" t="s">
        <v>713</v>
      </c>
      <c r="D5" s="381" t="s">
        <v>714</v>
      </c>
      <c r="E5" s="381" t="s">
        <v>715</v>
      </c>
      <c r="F5" s="381" t="s">
        <v>716</v>
      </c>
      <c r="G5" s="381" t="s">
        <v>717</v>
      </c>
      <c r="H5" s="381" t="s">
        <v>718</v>
      </c>
      <c r="I5" s="381" t="s">
        <v>719</v>
      </c>
      <c r="J5" s="381" t="s">
        <v>714</v>
      </c>
      <c r="K5" s="381" t="s">
        <v>715</v>
      </c>
      <c r="L5" s="381" t="s">
        <v>716</v>
      </c>
      <c r="M5" s="381" t="s">
        <v>717</v>
      </c>
      <c r="N5" s="381" t="s">
        <v>718</v>
      </c>
      <c r="O5" s="381" t="s">
        <v>719</v>
      </c>
      <c r="P5" s="381" t="s">
        <v>714</v>
      </c>
      <c r="Q5" s="381" t="s">
        <v>715</v>
      </c>
      <c r="R5" s="381" t="s">
        <v>716</v>
      </c>
      <c r="S5" s="381" t="s">
        <v>717</v>
      </c>
      <c r="T5" s="381" t="s">
        <v>718</v>
      </c>
      <c r="U5" s="381" t="s">
        <v>719</v>
      </c>
      <c r="V5" s="381" t="s">
        <v>714</v>
      </c>
      <c r="W5" s="381" t="s">
        <v>715</v>
      </c>
      <c r="X5" s="381" t="s">
        <v>716</v>
      </c>
      <c r="Y5" s="381" t="s">
        <v>717</v>
      </c>
      <c r="Z5" s="381" t="s">
        <v>718</v>
      </c>
      <c r="AA5" s="381" t="s">
        <v>719</v>
      </c>
      <c r="AB5" s="381" t="s">
        <v>714</v>
      </c>
      <c r="AC5" s="381" t="s">
        <v>715</v>
      </c>
      <c r="AD5" s="381" t="s">
        <v>716</v>
      </c>
      <c r="AE5" s="381" t="s">
        <v>717</v>
      </c>
      <c r="AF5" s="381" t="s">
        <v>718</v>
      </c>
      <c r="AG5" s="381" t="s">
        <v>719</v>
      </c>
      <c r="AH5" s="381" t="s">
        <v>714</v>
      </c>
      <c r="AI5" s="381" t="s">
        <v>715</v>
      </c>
      <c r="AJ5" s="381" t="s">
        <v>716</v>
      </c>
      <c r="AK5" s="381" t="s">
        <v>717</v>
      </c>
      <c r="AL5" s="381" t="s">
        <v>718</v>
      </c>
      <c r="AM5" s="381" t="s">
        <v>719</v>
      </c>
      <c r="AN5" s="381" t="s">
        <v>714</v>
      </c>
      <c r="AO5" s="381" t="s">
        <v>715</v>
      </c>
      <c r="AP5" s="381" t="s">
        <v>716</v>
      </c>
      <c r="AQ5" s="381" t="s">
        <v>717</v>
      </c>
      <c r="AR5" s="381" t="s">
        <v>718</v>
      </c>
      <c r="AS5" s="381" t="s">
        <v>719</v>
      </c>
      <c r="AT5" s="381" t="s">
        <v>714</v>
      </c>
      <c r="AU5" s="381" t="s">
        <v>715</v>
      </c>
      <c r="AV5" s="381" t="s">
        <v>716</v>
      </c>
      <c r="AW5" s="381" t="s">
        <v>717</v>
      </c>
      <c r="AX5" s="381" t="s">
        <v>718</v>
      </c>
      <c r="AY5" s="381" t="s">
        <v>719</v>
      </c>
      <c r="AZ5" s="381" t="s">
        <v>714</v>
      </c>
      <c r="BA5" s="381" t="s">
        <v>715</v>
      </c>
      <c r="BB5" s="381" t="s">
        <v>716</v>
      </c>
      <c r="BC5" s="381" t="s">
        <v>717</v>
      </c>
      <c r="BD5" s="381" t="s">
        <v>718</v>
      </c>
      <c r="BE5" s="381" t="s">
        <v>719</v>
      </c>
      <c r="BF5" s="381" t="s">
        <v>714</v>
      </c>
      <c r="BG5" s="381" t="s">
        <v>715</v>
      </c>
      <c r="BH5" s="381" t="s">
        <v>716</v>
      </c>
      <c r="BI5" s="381" t="s">
        <v>717</v>
      </c>
      <c r="BJ5" s="381" t="s">
        <v>718</v>
      </c>
      <c r="BK5" s="381" t="s">
        <v>719</v>
      </c>
      <c r="BL5" s="381" t="s">
        <v>714</v>
      </c>
      <c r="BM5" s="381" t="s">
        <v>715</v>
      </c>
      <c r="BN5" s="381" t="s">
        <v>716</v>
      </c>
      <c r="BO5" s="381" t="s">
        <v>717</v>
      </c>
      <c r="BP5" s="381" t="s">
        <v>718</v>
      </c>
      <c r="BQ5" s="381" t="s">
        <v>719</v>
      </c>
      <c r="BR5" s="381" t="s">
        <v>714</v>
      </c>
      <c r="BS5" s="381" t="s">
        <v>715</v>
      </c>
      <c r="BT5" s="381" t="s">
        <v>716</v>
      </c>
      <c r="BU5" s="381" t="s">
        <v>717</v>
      </c>
      <c r="BV5" s="381" t="s">
        <v>718</v>
      </c>
      <c r="BW5" s="381" t="s">
        <v>719</v>
      </c>
    </row>
    <row r="6" spans="2:75">
      <c r="B6" s="383">
        <v>1</v>
      </c>
      <c r="C6" s="384" t="s">
        <v>308</v>
      </c>
      <c r="D6" s="385"/>
      <c r="E6" s="385"/>
      <c r="F6" s="384"/>
      <c r="G6" s="384"/>
      <c r="H6" s="384"/>
      <c r="I6" s="386">
        <f>E6-F6-G6-H6</f>
        <v>0</v>
      </c>
      <c r="J6" s="385"/>
      <c r="K6" s="385"/>
      <c r="L6" s="384"/>
      <c r="M6" s="384"/>
      <c r="N6" s="384"/>
      <c r="O6" s="386">
        <f t="shared" ref="O6:O21" si="0">K6-L6-M6-N6</f>
        <v>0</v>
      </c>
      <c r="P6" s="385"/>
      <c r="Q6" s="385"/>
      <c r="R6" s="384"/>
      <c r="S6" s="384"/>
      <c r="T6" s="384"/>
      <c r="U6" s="386">
        <f t="shared" ref="U6:U21" si="1">Q6-R6-S6-T6</f>
        <v>0</v>
      </c>
      <c r="V6" s="385"/>
      <c r="W6" s="385"/>
      <c r="X6" s="387"/>
      <c r="Y6" s="387"/>
      <c r="Z6" s="387"/>
      <c r="AA6" s="386">
        <f t="shared" ref="AA6:AA21" si="2">W6-X6-Y6-Z6</f>
        <v>0</v>
      </c>
      <c r="AB6" s="385"/>
      <c r="AC6" s="385"/>
      <c r="AD6" s="385"/>
      <c r="AE6" s="385"/>
      <c r="AF6" s="385"/>
      <c r="AG6" s="386">
        <f t="shared" ref="AG6:AG21" si="3">AC6-AD6-AE6-AF6</f>
        <v>0</v>
      </c>
      <c r="AH6" s="385"/>
      <c r="AI6" s="385"/>
      <c r="AJ6" s="385"/>
      <c r="AK6" s="385"/>
      <c r="AL6" s="385"/>
      <c r="AM6" s="386">
        <f t="shared" ref="AM6:AM21" si="4">AI6-AJ6-AK6-AL6</f>
        <v>0</v>
      </c>
      <c r="AN6" s="385"/>
      <c r="AO6" s="385"/>
      <c r="AP6" s="385"/>
      <c r="AQ6" s="385"/>
      <c r="AR6" s="385"/>
      <c r="AS6" s="386">
        <f t="shared" ref="AS6:AS21" si="5">AO6-AP6-AQ6-AR6</f>
        <v>0</v>
      </c>
      <c r="AT6" s="385"/>
      <c r="AU6" s="385"/>
      <c r="AV6" s="385"/>
      <c r="AW6" s="385"/>
      <c r="AX6" s="385"/>
      <c r="AY6" s="386">
        <f t="shared" ref="AY6:AY21" si="6">AU6-AV6-AW6-AX6</f>
        <v>0</v>
      </c>
      <c r="AZ6" s="385"/>
      <c r="BA6" s="385"/>
      <c r="BB6" s="385"/>
      <c r="BC6" s="385"/>
      <c r="BD6" s="385"/>
      <c r="BE6" s="386">
        <f t="shared" ref="BE6:BE21" si="7">BA6-BB6-BC6-BD6</f>
        <v>0</v>
      </c>
      <c r="BF6" s="385"/>
      <c r="BG6" s="385"/>
      <c r="BH6" s="385"/>
      <c r="BI6" s="385"/>
      <c r="BJ6" s="385"/>
      <c r="BK6" s="386">
        <f t="shared" ref="BK6:BK21" si="8">BG6-BH6-BI6-BJ6</f>
        <v>0</v>
      </c>
      <c r="BL6" s="385"/>
      <c r="BM6" s="385"/>
      <c r="BN6" s="385"/>
      <c r="BO6" s="385"/>
      <c r="BP6" s="385"/>
      <c r="BQ6" s="386">
        <f t="shared" ref="BQ6:BQ21" si="9">BM6-BN6-BO6-BP6</f>
        <v>0</v>
      </c>
      <c r="BR6" s="385"/>
      <c r="BS6" s="385"/>
      <c r="BT6" s="385"/>
      <c r="BU6" s="385"/>
      <c r="BV6" s="385"/>
      <c r="BW6" s="386">
        <f t="shared" ref="BW6:BW21" si="10">BS6-BT6-BU6-BV6</f>
        <v>0</v>
      </c>
    </row>
    <row r="7" spans="2:75" ht="15.75">
      <c r="B7" s="383">
        <v>2</v>
      </c>
      <c r="C7" s="388" t="s">
        <v>370</v>
      </c>
      <c r="D7" s="385"/>
      <c r="E7" s="385"/>
      <c r="F7" s="384"/>
      <c r="G7" s="384"/>
      <c r="H7" s="384"/>
      <c r="I7" s="386">
        <f t="shared" ref="I7:I21" si="11">E7-F7-G7-H7</f>
        <v>0</v>
      </c>
      <c r="J7" s="385"/>
      <c r="K7" s="385"/>
      <c r="L7" s="384"/>
      <c r="M7" s="384"/>
      <c r="N7" s="384"/>
      <c r="O7" s="386">
        <f t="shared" si="0"/>
        <v>0</v>
      </c>
      <c r="P7" s="385"/>
      <c r="Q7" s="385"/>
      <c r="R7" s="384"/>
      <c r="S7" s="384"/>
      <c r="T7" s="384"/>
      <c r="U7" s="386">
        <f t="shared" si="1"/>
        <v>0</v>
      </c>
      <c r="V7" s="385"/>
      <c r="W7" s="385"/>
      <c r="X7" s="387"/>
      <c r="Y7" s="387"/>
      <c r="Z7" s="387"/>
      <c r="AA7" s="386">
        <f t="shared" si="2"/>
        <v>0</v>
      </c>
      <c r="AB7" s="389"/>
      <c r="AC7" s="389"/>
      <c r="AD7" s="387"/>
      <c r="AE7" s="387"/>
      <c r="AF7" s="387"/>
      <c r="AG7" s="386">
        <f t="shared" si="3"/>
        <v>0</v>
      </c>
      <c r="AH7" s="385"/>
      <c r="AI7" s="385"/>
      <c r="AJ7" s="384"/>
      <c r="AK7" s="384"/>
      <c r="AL7" s="384"/>
      <c r="AM7" s="386">
        <f t="shared" si="4"/>
        <v>0</v>
      </c>
      <c r="AN7" s="385"/>
      <c r="AO7" s="385"/>
      <c r="AP7" s="384"/>
      <c r="AQ7" s="384"/>
      <c r="AR7" s="384"/>
      <c r="AS7" s="386">
        <f t="shared" si="5"/>
        <v>0</v>
      </c>
      <c r="AT7" s="385"/>
      <c r="AU7" s="385"/>
      <c r="AV7" s="385"/>
      <c r="AW7" s="385"/>
      <c r="AX7" s="385"/>
      <c r="AY7" s="386">
        <f t="shared" si="6"/>
        <v>0</v>
      </c>
      <c r="AZ7" s="385"/>
      <c r="BA7" s="385"/>
      <c r="BB7" s="385"/>
      <c r="BC7" s="385"/>
      <c r="BD7" s="385"/>
      <c r="BE7" s="386">
        <f t="shared" si="7"/>
        <v>0</v>
      </c>
      <c r="BF7" s="385"/>
      <c r="BG7" s="385"/>
      <c r="BH7" s="385"/>
      <c r="BI7" s="385"/>
      <c r="BJ7" s="385"/>
      <c r="BK7" s="386">
        <f t="shared" si="8"/>
        <v>0</v>
      </c>
      <c r="BL7" s="385"/>
      <c r="BM7" s="385"/>
      <c r="BN7" s="385"/>
      <c r="BO7" s="385"/>
      <c r="BP7" s="385"/>
      <c r="BQ7" s="386">
        <f t="shared" si="9"/>
        <v>0</v>
      </c>
      <c r="BR7" s="385"/>
      <c r="BS7" s="385"/>
      <c r="BT7" s="385"/>
      <c r="BU7" s="385"/>
      <c r="BV7" s="385"/>
      <c r="BW7" s="386">
        <f t="shared" si="10"/>
        <v>0</v>
      </c>
    </row>
    <row r="8" spans="2:75" ht="15.75">
      <c r="B8" s="383">
        <v>3</v>
      </c>
      <c r="C8" s="388" t="s">
        <v>297</v>
      </c>
      <c r="D8" s="385"/>
      <c r="E8" s="385"/>
      <c r="F8" s="384"/>
      <c r="G8" s="384"/>
      <c r="H8" s="384"/>
      <c r="I8" s="386">
        <f t="shared" si="11"/>
        <v>0</v>
      </c>
      <c r="J8" s="385"/>
      <c r="K8" s="385"/>
      <c r="L8" s="384"/>
      <c r="M8" s="384"/>
      <c r="N8" s="384"/>
      <c r="O8" s="386">
        <f t="shared" si="0"/>
        <v>0</v>
      </c>
      <c r="P8" s="385"/>
      <c r="Q8" s="385"/>
      <c r="R8" s="384"/>
      <c r="S8" s="384"/>
      <c r="T8" s="384"/>
      <c r="U8" s="386">
        <f t="shared" si="1"/>
        <v>0</v>
      </c>
      <c r="V8" s="385"/>
      <c r="W8" s="385"/>
      <c r="X8" s="387"/>
      <c r="Y8" s="387"/>
      <c r="Z8" s="387"/>
      <c r="AA8" s="386">
        <f t="shared" si="2"/>
        <v>0</v>
      </c>
      <c r="AB8" s="389"/>
      <c r="AC8" s="389"/>
      <c r="AD8" s="387"/>
      <c r="AE8" s="387"/>
      <c r="AF8" s="387"/>
      <c r="AG8" s="386">
        <f t="shared" si="3"/>
        <v>0</v>
      </c>
      <c r="AH8" s="385"/>
      <c r="AI8" s="385"/>
      <c r="AJ8" s="384"/>
      <c r="AK8" s="384"/>
      <c r="AL8" s="384"/>
      <c r="AM8" s="386">
        <f t="shared" si="4"/>
        <v>0</v>
      </c>
      <c r="AN8" s="385"/>
      <c r="AO8" s="385"/>
      <c r="AP8" s="384"/>
      <c r="AQ8" s="384"/>
      <c r="AR8" s="384"/>
      <c r="AS8" s="386">
        <f t="shared" si="5"/>
        <v>0</v>
      </c>
      <c r="AT8" s="385"/>
      <c r="AU8" s="385"/>
      <c r="AV8" s="384"/>
      <c r="AW8" s="384"/>
      <c r="AX8" s="384"/>
      <c r="AY8" s="386">
        <f t="shared" si="6"/>
        <v>0</v>
      </c>
      <c r="AZ8" s="385"/>
      <c r="BA8" s="385"/>
      <c r="BB8" s="384"/>
      <c r="BC8" s="384"/>
      <c r="BD8" s="384"/>
      <c r="BE8" s="386">
        <f t="shared" si="7"/>
        <v>0</v>
      </c>
      <c r="BF8" s="385"/>
      <c r="BG8" s="385"/>
      <c r="BH8" s="384"/>
      <c r="BI8" s="384"/>
      <c r="BJ8" s="384"/>
      <c r="BK8" s="386">
        <f t="shared" si="8"/>
        <v>0</v>
      </c>
      <c r="BL8" s="385"/>
      <c r="BM8" s="385"/>
      <c r="BN8" s="384"/>
      <c r="BO8" s="384"/>
      <c r="BP8" s="384"/>
      <c r="BQ8" s="386">
        <f t="shared" si="9"/>
        <v>0</v>
      </c>
      <c r="BR8" s="385"/>
      <c r="BS8" s="385"/>
      <c r="BT8" s="384"/>
      <c r="BU8" s="384"/>
      <c r="BV8" s="384"/>
      <c r="BW8" s="386">
        <f t="shared" si="10"/>
        <v>0</v>
      </c>
    </row>
    <row r="9" spans="2:75" ht="15.75">
      <c r="B9" s="383">
        <v>4</v>
      </c>
      <c r="C9" s="396" t="s">
        <v>309</v>
      </c>
      <c r="D9" s="385"/>
      <c r="E9" s="385"/>
      <c r="F9" s="384"/>
      <c r="G9" s="384"/>
      <c r="H9" s="384"/>
      <c r="I9" s="386">
        <f t="shared" si="11"/>
        <v>0</v>
      </c>
      <c r="J9" s="385"/>
      <c r="K9" s="385"/>
      <c r="L9" s="384"/>
      <c r="M9" s="384"/>
      <c r="N9" s="384"/>
      <c r="O9" s="386">
        <f t="shared" si="0"/>
        <v>0</v>
      </c>
      <c r="P9" s="385"/>
      <c r="Q9" s="385"/>
      <c r="R9" s="384"/>
      <c r="S9" s="384"/>
      <c r="T9" s="384"/>
      <c r="U9" s="386">
        <f t="shared" si="1"/>
        <v>0</v>
      </c>
      <c r="V9" s="385"/>
      <c r="W9" s="385"/>
      <c r="X9" s="387"/>
      <c r="Y9" s="387"/>
      <c r="Z9" s="387"/>
      <c r="AA9" s="386">
        <f t="shared" si="2"/>
        <v>0</v>
      </c>
      <c r="AB9" s="389"/>
      <c r="AC9" s="389"/>
      <c r="AD9" s="387"/>
      <c r="AE9" s="387"/>
      <c r="AF9" s="387"/>
      <c r="AG9" s="386">
        <f t="shared" si="3"/>
        <v>0</v>
      </c>
      <c r="AH9" s="385"/>
      <c r="AI9" s="385"/>
      <c r="AJ9" s="384"/>
      <c r="AK9" s="384"/>
      <c r="AL9" s="384"/>
      <c r="AM9" s="386">
        <f t="shared" si="4"/>
        <v>0</v>
      </c>
      <c r="AN9" s="385"/>
      <c r="AO9" s="385"/>
      <c r="AP9" s="384"/>
      <c r="AQ9" s="384"/>
      <c r="AR9" s="384"/>
      <c r="AS9" s="386">
        <f t="shared" si="5"/>
        <v>0</v>
      </c>
      <c r="AT9" s="385"/>
      <c r="AU9" s="385"/>
      <c r="AV9" s="384"/>
      <c r="AW9" s="384"/>
      <c r="AX9" s="384"/>
      <c r="AY9" s="386">
        <f t="shared" si="6"/>
        <v>0</v>
      </c>
      <c r="AZ9" s="385"/>
      <c r="BA9" s="385"/>
      <c r="BB9" s="384"/>
      <c r="BC9" s="384"/>
      <c r="BD9" s="384"/>
      <c r="BE9" s="386">
        <f t="shared" si="7"/>
        <v>0</v>
      </c>
      <c r="BF9" s="385"/>
      <c r="BG9" s="385"/>
      <c r="BH9" s="384"/>
      <c r="BI9" s="384"/>
      <c r="BJ9" s="384"/>
      <c r="BK9" s="386">
        <f t="shared" si="8"/>
        <v>0</v>
      </c>
      <c r="BL9" s="385"/>
      <c r="BM9" s="385"/>
      <c r="BN9" s="384"/>
      <c r="BO9" s="384"/>
      <c r="BP9" s="384"/>
      <c r="BQ9" s="386">
        <f t="shared" si="9"/>
        <v>0</v>
      </c>
      <c r="BR9" s="385"/>
      <c r="BS9" s="385"/>
      <c r="BT9" s="384"/>
      <c r="BU9" s="384"/>
      <c r="BV9" s="384"/>
      <c r="BW9" s="386">
        <f t="shared" si="10"/>
        <v>0</v>
      </c>
    </row>
    <row r="10" spans="2:75" ht="15.75">
      <c r="B10" s="383">
        <v>5</v>
      </c>
      <c r="C10" s="390" t="s">
        <v>368</v>
      </c>
      <c r="D10" s="385"/>
      <c r="E10" s="385"/>
      <c r="F10" s="384"/>
      <c r="G10" s="384"/>
      <c r="H10" s="384"/>
      <c r="I10" s="386">
        <f t="shared" si="11"/>
        <v>0</v>
      </c>
      <c r="J10" s="385"/>
      <c r="K10" s="385"/>
      <c r="L10" s="384"/>
      <c r="M10" s="384"/>
      <c r="N10" s="384"/>
      <c r="O10" s="386">
        <f t="shared" si="0"/>
        <v>0</v>
      </c>
      <c r="P10" s="385"/>
      <c r="Q10" s="385"/>
      <c r="R10" s="384"/>
      <c r="S10" s="384"/>
      <c r="T10" s="384"/>
      <c r="U10" s="386">
        <f t="shared" si="1"/>
        <v>0</v>
      </c>
      <c r="V10" s="385"/>
      <c r="W10" s="385"/>
      <c r="X10" s="387"/>
      <c r="Y10" s="387"/>
      <c r="Z10" s="387"/>
      <c r="AA10" s="386">
        <f t="shared" si="2"/>
        <v>0</v>
      </c>
      <c r="AB10" s="389"/>
      <c r="AC10" s="389"/>
      <c r="AD10" s="387"/>
      <c r="AE10" s="387"/>
      <c r="AF10" s="387"/>
      <c r="AG10" s="386">
        <f t="shared" si="3"/>
        <v>0</v>
      </c>
      <c r="AH10" s="385"/>
      <c r="AI10" s="385"/>
      <c r="AJ10" s="384"/>
      <c r="AK10" s="384"/>
      <c r="AL10" s="384"/>
      <c r="AM10" s="386">
        <f t="shared" si="4"/>
        <v>0</v>
      </c>
      <c r="AN10" s="385"/>
      <c r="AO10" s="385"/>
      <c r="AP10" s="384"/>
      <c r="AQ10" s="384"/>
      <c r="AR10" s="384"/>
      <c r="AS10" s="386">
        <f t="shared" si="5"/>
        <v>0</v>
      </c>
      <c r="AT10" s="385"/>
      <c r="AU10" s="385"/>
      <c r="AV10" s="384"/>
      <c r="AW10" s="384"/>
      <c r="AX10" s="384"/>
      <c r="AY10" s="386">
        <f t="shared" si="6"/>
        <v>0</v>
      </c>
      <c r="AZ10" s="385"/>
      <c r="BA10" s="385"/>
      <c r="BB10" s="384"/>
      <c r="BC10" s="384"/>
      <c r="BD10" s="384"/>
      <c r="BE10" s="386">
        <f t="shared" si="7"/>
        <v>0</v>
      </c>
      <c r="BF10" s="385"/>
      <c r="BG10" s="385"/>
      <c r="BH10" s="384"/>
      <c r="BI10" s="384"/>
      <c r="BJ10" s="384"/>
      <c r="BK10" s="386">
        <f t="shared" si="8"/>
        <v>0</v>
      </c>
      <c r="BL10" s="385"/>
      <c r="BM10" s="385"/>
      <c r="BN10" s="384"/>
      <c r="BO10" s="384"/>
      <c r="BP10" s="384"/>
      <c r="BQ10" s="386">
        <f t="shared" si="9"/>
        <v>0</v>
      </c>
      <c r="BR10" s="385"/>
      <c r="BS10" s="385"/>
      <c r="BT10" s="384"/>
      <c r="BU10" s="384"/>
      <c r="BV10" s="384"/>
      <c r="BW10" s="386">
        <f t="shared" si="10"/>
        <v>0</v>
      </c>
    </row>
    <row r="11" spans="2:75" ht="15.75">
      <c r="B11" s="383">
        <v>6</v>
      </c>
      <c r="C11" s="397" t="s">
        <v>831</v>
      </c>
      <c r="D11" s="385"/>
      <c r="E11" s="385"/>
      <c r="F11" s="384"/>
      <c r="G11" s="384"/>
      <c r="H11" s="384"/>
      <c r="I11" s="386">
        <f t="shared" si="11"/>
        <v>0</v>
      </c>
      <c r="J11" s="385"/>
      <c r="K11" s="385"/>
      <c r="L11" s="384"/>
      <c r="M11" s="384"/>
      <c r="N11" s="384"/>
      <c r="O11" s="386">
        <f t="shared" si="0"/>
        <v>0</v>
      </c>
      <c r="P11" s="385"/>
      <c r="Q11" s="385"/>
      <c r="R11" s="384"/>
      <c r="S11" s="384"/>
      <c r="T11" s="384"/>
      <c r="U11" s="386">
        <f t="shared" si="1"/>
        <v>0</v>
      </c>
      <c r="V11" s="385"/>
      <c r="W11" s="385"/>
      <c r="X11" s="387"/>
      <c r="Y11" s="387"/>
      <c r="Z11" s="387"/>
      <c r="AA11" s="386">
        <f t="shared" si="2"/>
        <v>0</v>
      </c>
      <c r="AB11" s="389"/>
      <c r="AC11" s="389"/>
      <c r="AD11" s="387"/>
      <c r="AE11" s="387"/>
      <c r="AF11" s="387"/>
      <c r="AG11" s="386">
        <f t="shared" si="3"/>
        <v>0</v>
      </c>
      <c r="AH11" s="385"/>
      <c r="AI11" s="385"/>
      <c r="AJ11" s="385"/>
      <c r="AK11" s="385"/>
      <c r="AL11" s="384"/>
      <c r="AM11" s="386">
        <f t="shared" si="4"/>
        <v>0</v>
      </c>
      <c r="AN11" s="385"/>
      <c r="AO11" s="385"/>
      <c r="AP11" s="385"/>
      <c r="AQ11" s="385"/>
      <c r="AR11" s="384"/>
      <c r="AS11" s="386">
        <f t="shared" si="5"/>
        <v>0</v>
      </c>
      <c r="AT11" s="385"/>
      <c r="AU11" s="385"/>
      <c r="AV11" s="385"/>
      <c r="AW11" s="385"/>
      <c r="AX11" s="385"/>
      <c r="AY11" s="386">
        <f t="shared" si="6"/>
        <v>0</v>
      </c>
      <c r="AZ11" s="385"/>
      <c r="BA11" s="385"/>
      <c r="BB11" s="385"/>
      <c r="BC11" s="385"/>
      <c r="BD11" s="385"/>
      <c r="BE11" s="386">
        <f t="shared" si="7"/>
        <v>0</v>
      </c>
      <c r="BF11" s="385"/>
      <c r="BG11" s="385"/>
      <c r="BH11" s="385"/>
      <c r="BI11" s="385"/>
      <c r="BJ11" s="385"/>
      <c r="BK11" s="386">
        <f t="shared" si="8"/>
        <v>0</v>
      </c>
      <c r="BL11" s="385"/>
      <c r="BM11" s="385"/>
      <c r="BN11" s="385"/>
      <c r="BO11" s="385"/>
      <c r="BP11" s="385"/>
      <c r="BQ11" s="386">
        <f t="shared" si="9"/>
        <v>0</v>
      </c>
      <c r="BR11" s="385"/>
      <c r="BS11" s="385"/>
      <c r="BT11" s="385"/>
      <c r="BU11" s="385"/>
      <c r="BV11" s="385"/>
      <c r="BW11" s="386">
        <f t="shared" si="10"/>
        <v>0</v>
      </c>
    </row>
    <row r="12" spans="2:75" ht="15.75">
      <c r="B12" s="383">
        <v>7</v>
      </c>
      <c r="C12" s="390" t="s">
        <v>369</v>
      </c>
      <c r="D12" s="385"/>
      <c r="E12" s="385"/>
      <c r="F12" s="384"/>
      <c r="G12" s="384"/>
      <c r="H12" s="384"/>
      <c r="I12" s="386">
        <f t="shared" si="11"/>
        <v>0</v>
      </c>
      <c r="J12" s="385"/>
      <c r="K12" s="385"/>
      <c r="L12" s="384"/>
      <c r="M12" s="384"/>
      <c r="N12" s="384"/>
      <c r="O12" s="386">
        <f t="shared" si="0"/>
        <v>0</v>
      </c>
      <c r="P12" s="385"/>
      <c r="Q12" s="385"/>
      <c r="R12" s="384"/>
      <c r="S12" s="384"/>
      <c r="T12" s="384"/>
      <c r="U12" s="386">
        <f t="shared" si="1"/>
        <v>0</v>
      </c>
      <c r="V12" s="385"/>
      <c r="W12" s="385"/>
      <c r="X12" s="387"/>
      <c r="Y12" s="387"/>
      <c r="Z12" s="387"/>
      <c r="AA12" s="386">
        <f t="shared" si="2"/>
        <v>0</v>
      </c>
      <c r="AB12" s="389"/>
      <c r="AC12" s="389"/>
      <c r="AD12" s="387"/>
      <c r="AE12" s="387"/>
      <c r="AF12" s="387"/>
      <c r="AG12" s="386">
        <f t="shared" si="3"/>
        <v>0</v>
      </c>
      <c r="AH12" s="385"/>
      <c r="AI12" s="385"/>
      <c r="AJ12" s="384"/>
      <c r="AK12" s="384"/>
      <c r="AL12" s="384"/>
      <c r="AM12" s="386">
        <f t="shared" si="4"/>
        <v>0</v>
      </c>
      <c r="AN12" s="385"/>
      <c r="AO12" s="385"/>
      <c r="AP12" s="384"/>
      <c r="AQ12" s="384"/>
      <c r="AR12" s="384"/>
      <c r="AS12" s="386">
        <f t="shared" si="5"/>
        <v>0</v>
      </c>
      <c r="AT12" s="385"/>
      <c r="AU12" s="385"/>
      <c r="AV12" s="384"/>
      <c r="AW12" s="384"/>
      <c r="AX12" s="384"/>
      <c r="AY12" s="386">
        <f t="shared" si="6"/>
        <v>0</v>
      </c>
      <c r="AZ12" s="385"/>
      <c r="BA12" s="385"/>
      <c r="BB12" s="384"/>
      <c r="BC12" s="384"/>
      <c r="BD12" s="384"/>
      <c r="BE12" s="386">
        <f t="shared" si="7"/>
        <v>0</v>
      </c>
      <c r="BF12" s="385"/>
      <c r="BG12" s="385"/>
      <c r="BH12" s="384"/>
      <c r="BI12" s="384"/>
      <c r="BJ12" s="384"/>
      <c r="BK12" s="386">
        <f t="shared" si="8"/>
        <v>0</v>
      </c>
      <c r="BL12" s="385"/>
      <c r="BM12" s="385"/>
      <c r="BN12" s="384"/>
      <c r="BO12" s="384"/>
      <c r="BP12" s="384"/>
      <c r="BQ12" s="386">
        <f t="shared" si="9"/>
        <v>0</v>
      </c>
      <c r="BR12" s="385"/>
      <c r="BS12" s="385"/>
      <c r="BT12" s="384"/>
      <c r="BU12" s="384"/>
      <c r="BV12" s="384"/>
      <c r="BW12" s="386">
        <f t="shared" si="10"/>
        <v>0</v>
      </c>
    </row>
    <row r="13" spans="2:75" ht="15.75">
      <c r="B13" s="383">
        <v>8</v>
      </c>
      <c r="C13" s="388" t="s">
        <v>306</v>
      </c>
      <c r="D13" s="385"/>
      <c r="E13" s="385"/>
      <c r="F13" s="384"/>
      <c r="G13" s="384"/>
      <c r="H13" s="384"/>
      <c r="I13" s="386">
        <f t="shared" si="11"/>
        <v>0</v>
      </c>
      <c r="J13" s="385"/>
      <c r="K13" s="385"/>
      <c r="L13" s="385"/>
      <c r="M13" s="385"/>
      <c r="N13" s="385"/>
      <c r="O13" s="386">
        <f t="shared" si="0"/>
        <v>0</v>
      </c>
      <c r="P13" s="385"/>
      <c r="Q13" s="385"/>
      <c r="R13" s="384"/>
      <c r="S13" s="384"/>
      <c r="T13" s="384"/>
      <c r="U13" s="386">
        <f t="shared" si="1"/>
        <v>0</v>
      </c>
      <c r="V13" s="385"/>
      <c r="W13" s="385"/>
      <c r="X13" s="387"/>
      <c r="Y13" s="387"/>
      <c r="Z13" s="387"/>
      <c r="AA13" s="386">
        <f t="shared" si="2"/>
        <v>0</v>
      </c>
      <c r="AB13" s="389"/>
      <c r="AC13" s="389"/>
      <c r="AD13" s="387"/>
      <c r="AE13" s="387"/>
      <c r="AF13" s="387"/>
      <c r="AG13" s="386">
        <f t="shared" si="3"/>
        <v>0</v>
      </c>
      <c r="AH13" s="385"/>
      <c r="AI13" s="385"/>
      <c r="AJ13" s="385"/>
      <c r="AK13" s="385"/>
      <c r="AL13" s="384"/>
      <c r="AM13" s="386">
        <f t="shared" si="4"/>
        <v>0</v>
      </c>
      <c r="AN13" s="385"/>
      <c r="AO13" s="385"/>
      <c r="AP13" s="385"/>
      <c r="AQ13" s="385"/>
      <c r="AR13" s="384"/>
      <c r="AS13" s="386">
        <f t="shared" si="5"/>
        <v>0</v>
      </c>
      <c r="AT13" s="385"/>
      <c r="AU13" s="385"/>
      <c r="AV13" s="385"/>
      <c r="AW13" s="385"/>
      <c r="AX13" s="385"/>
      <c r="AY13" s="386">
        <f t="shared" si="6"/>
        <v>0</v>
      </c>
      <c r="AZ13" s="385"/>
      <c r="BA13" s="385"/>
      <c r="BB13" s="385"/>
      <c r="BC13" s="385"/>
      <c r="BD13" s="385"/>
      <c r="BE13" s="386">
        <f t="shared" si="7"/>
        <v>0</v>
      </c>
      <c r="BF13" s="385"/>
      <c r="BG13" s="385"/>
      <c r="BH13" s="385"/>
      <c r="BI13" s="385"/>
      <c r="BJ13" s="385"/>
      <c r="BK13" s="386">
        <f t="shared" si="8"/>
        <v>0</v>
      </c>
      <c r="BL13" s="385"/>
      <c r="BM13" s="385"/>
      <c r="BN13" s="385"/>
      <c r="BO13" s="385"/>
      <c r="BP13" s="385"/>
      <c r="BQ13" s="386">
        <f t="shared" si="9"/>
        <v>0</v>
      </c>
      <c r="BR13" s="385"/>
      <c r="BS13" s="385"/>
      <c r="BT13" s="385"/>
      <c r="BU13" s="385"/>
      <c r="BV13" s="385"/>
      <c r="BW13" s="386">
        <f t="shared" si="10"/>
        <v>0</v>
      </c>
    </row>
    <row r="14" spans="2:75" ht="15.75">
      <c r="B14" s="383">
        <v>9</v>
      </c>
      <c r="C14" s="390" t="s">
        <v>61</v>
      </c>
      <c r="D14" s="385"/>
      <c r="E14" s="385"/>
      <c r="F14" s="384"/>
      <c r="G14" s="384"/>
      <c r="H14" s="384"/>
      <c r="I14" s="386">
        <f t="shared" si="11"/>
        <v>0</v>
      </c>
      <c r="J14" s="385"/>
      <c r="K14" s="385"/>
      <c r="L14" s="384"/>
      <c r="M14" s="384"/>
      <c r="N14" s="384"/>
      <c r="O14" s="386">
        <f t="shared" si="0"/>
        <v>0</v>
      </c>
      <c r="P14" s="385"/>
      <c r="Q14" s="385"/>
      <c r="R14" s="384"/>
      <c r="S14" s="384"/>
      <c r="T14" s="384"/>
      <c r="U14" s="386">
        <f t="shared" si="1"/>
        <v>0</v>
      </c>
      <c r="V14" s="385"/>
      <c r="W14" s="385"/>
      <c r="X14" s="387"/>
      <c r="Y14" s="387"/>
      <c r="Z14" s="387"/>
      <c r="AA14" s="386">
        <f t="shared" si="2"/>
        <v>0</v>
      </c>
      <c r="AB14" s="389"/>
      <c r="AC14" s="389"/>
      <c r="AD14" s="387"/>
      <c r="AE14" s="387"/>
      <c r="AF14" s="387"/>
      <c r="AG14" s="386">
        <f t="shared" si="3"/>
        <v>0</v>
      </c>
      <c r="AH14" s="385"/>
      <c r="AI14" s="385"/>
      <c r="AJ14" s="384"/>
      <c r="AK14" s="384"/>
      <c r="AL14" s="384"/>
      <c r="AM14" s="386">
        <f t="shared" si="4"/>
        <v>0</v>
      </c>
      <c r="AN14" s="385"/>
      <c r="AO14" s="385"/>
      <c r="AP14" s="384"/>
      <c r="AQ14" s="384"/>
      <c r="AR14" s="384"/>
      <c r="AS14" s="386">
        <f t="shared" si="5"/>
        <v>0</v>
      </c>
      <c r="AT14" s="385"/>
      <c r="AU14" s="385"/>
      <c r="AV14" s="384"/>
      <c r="AW14" s="384"/>
      <c r="AX14" s="384"/>
      <c r="AY14" s="386">
        <f t="shared" si="6"/>
        <v>0</v>
      </c>
      <c r="AZ14" s="385"/>
      <c r="BA14" s="385"/>
      <c r="BB14" s="384"/>
      <c r="BC14" s="384"/>
      <c r="BD14" s="384"/>
      <c r="BE14" s="386">
        <f t="shared" si="7"/>
        <v>0</v>
      </c>
      <c r="BF14" s="385"/>
      <c r="BG14" s="385"/>
      <c r="BH14" s="384"/>
      <c r="BI14" s="384"/>
      <c r="BJ14" s="384"/>
      <c r="BK14" s="386">
        <f t="shared" si="8"/>
        <v>0</v>
      </c>
      <c r="BL14" s="385"/>
      <c r="BM14" s="385"/>
      <c r="BN14" s="384"/>
      <c r="BO14" s="384"/>
      <c r="BP14" s="384"/>
      <c r="BQ14" s="386">
        <f t="shared" si="9"/>
        <v>0</v>
      </c>
      <c r="BR14" s="385"/>
      <c r="BS14" s="385"/>
      <c r="BT14" s="384"/>
      <c r="BU14" s="384"/>
      <c r="BV14" s="384"/>
      <c r="BW14" s="386">
        <f t="shared" si="10"/>
        <v>0</v>
      </c>
    </row>
    <row r="15" spans="2:75" ht="15.75">
      <c r="B15" s="383">
        <v>10</v>
      </c>
      <c r="C15" s="390" t="s">
        <v>307</v>
      </c>
      <c r="D15" s="385"/>
      <c r="E15" s="385"/>
      <c r="F15" s="385"/>
      <c r="G15" s="385"/>
      <c r="H15" s="385"/>
      <c r="I15" s="386">
        <f t="shared" si="11"/>
        <v>0</v>
      </c>
      <c r="J15" s="385"/>
      <c r="K15" s="385"/>
      <c r="L15" s="384"/>
      <c r="M15" s="384"/>
      <c r="N15" s="384"/>
      <c r="O15" s="386">
        <f t="shared" si="0"/>
        <v>0</v>
      </c>
      <c r="P15" s="385"/>
      <c r="Q15" s="385"/>
      <c r="R15" s="384"/>
      <c r="S15" s="384"/>
      <c r="T15" s="384"/>
      <c r="U15" s="386">
        <f t="shared" si="1"/>
        <v>0</v>
      </c>
      <c r="V15" s="385"/>
      <c r="W15" s="385"/>
      <c r="X15" s="387"/>
      <c r="Y15" s="387"/>
      <c r="Z15" s="387"/>
      <c r="AA15" s="386">
        <f t="shared" si="2"/>
        <v>0</v>
      </c>
      <c r="AB15" s="389"/>
      <c r="AC15" s="389"/>
      <c r="AD15" s="387"/>
      <c r="AE15" s="387"/>
      <c r="AF15" s="387"/>
      <c r="AG15" s="386">
        <f t="shared" si="3"/>
        <v>0</v>
      </c>
      <c r="AH15" s="385"/>
      <c r="AI15" s="385"/>
      <c r="AJ15" s="384"/>
      <c r="AK15" s="384"/>
      <c r="AL15" s="384"/>
      <c r="AM15" s="386">
        <f t="shared" si="4"/>
        <v>0</v>
      </c>
      <c r="AN15" s="385"/>
      <c r="AO15" s="385"/>
      <c r="AP15" s="384"/>
      <c r="AQ15" s="384"/>
      <c r="AR15" s="384"/>
      <c r="AS15" s="386">
        <f t="shared" si="5"/>
        <v>0</v>
      </c>
      <c r="AT15" s="385"/>
      <c r="AU15" s="385"/>
      <c r="AV15" s="384"/>
      <c r="AW15" s="384"/>
      <c r="AX15" s="384"/>
      <c r="AY15" s="386">
        <f t="shared" si="6"/>
        <v>0</v>
      </c>
      <c r="AZ15" s="385"/>
      <c r="BA15" s="385"/>
      <c r="BB15" s="384"/>
      <c r="BC15" s="384"/>
      <c r="BD15" s="384"/>
      <c r="BE15" s="386">
        <f t="shared" si="7"/>
        <v>0</v>
      </c>
      <c r="BF15" s="385"/>
      <c r="BG15" s="385"/>
      <c r="BH15" s="384"/>
      <c r="BI15" s="384"/>
      <c r="BJ15" s="384"/>
      <c r="BK15" s="386">
        <f t="shared" si="8"/>
        <v>0</v>
      </c>
      <c r="BL15" s="385"/>
      <c r="BM15" s="385"/>
      <c r="BN15" s="384"/>
      <c r="BO15" s="384"/>
      <c r="BP15" s="384"/>
      <c r="BQ15" s="386">
        <f t="shared" si="9"/>
        <v>0</v>
      </c>
      <c r="BR15" s="385"/>
      <c r="BS15" s="385"/>
      <c r="BT15" s="384"/>
      <c r="BU15" s="384"/>
      <c r="BV15" s="384"/>
      <c r="BW15" s="386">
        <f t="shared" si="10"/>
        <v>0</v>
      </c>
    </row>
    <row r="16" spans="2:75" ht="15.75">
      <c r="B16" s="383">
        <v>11</v>
      </c>
      <c r="C16" s="390" t="s">
        <v>301</v>
      </c>
      <c r="D16" s="385"/>
      <c r="E16" s="385"/>
      <c r="F16" s="385"/>
      <c r="G16" s="385"/>
      <c r="H16" s="385"/>
      <c r="I16" s="386">
        <f t="shared" si="11"/>
        <v>0</v>
      </c>
      <c r="J16" s="385"/>
      <c r="K16" s="385"/>
      <c r="L16" s="384"/>
      <c r="M16" s="384"/>
      <c r="N16" s="384"/>
      <c r="O16" s="386">
        <f t="shared" si="0"/>
        <v>0</v>
      </c>
      <c r="P16" s="385"/>
      <c r="Q16" s="385"/>
      <c r="R16" s="384"/>
      <c r="S16" s="384"/>
      <c r="T16" s="384"/>
      <c r="U16" s="386">
        <f t="shared" si="1"/>
        <v>0</v>
      </c>
      <c r="V16" s="385"/>
      <c r="W16" s="385"/>
      <c r="X16" s="387"/>
      <c r="Y16" s="387"/>
      <c r="Z16" s="387"/>
      <c r="AA16" s="386">
        <f t="shared" si="2"/>
        <v>0</v>
      </c>
      <c r="AB16" s="389"/>
      <c r="AC16" s="389"/>
      <c r="AD16" s="387"/>
      <c r="AE16" s="387"/>
      <c r="AF16" s="387"/>
      <c r="AG16" s="386">
        <f t="shared" si="3"/>
        <v>0</v>
      </c>
      <c r="AH16" s="385"/>
      <c r="AI16" s="385"/>
      <c r="AJ16" s="385"/>
      <c r="AK16" s="385"/>
      <c r="AL16" s="384"/>
      <c r="AM16" s="386">
        <f t="shared" si="4"/>
        <v>0</v>
      </c>
      <c r="AN16" s="385"/>
      <c r="AO16" s="385"/>
      <c r="AP16" s="385"/>
      <c r="AQ16" s="385"/>
      <c r="AR16" s="384"/>
      <c r="AS16" s="386">
        <f t="shared" si="5"/>
        <v>0</v>
      </c>
      <c r="AT16" s="385"/>
      <c r="AU16" s="385"/>
      <c r="AV16" s="385"/>
      <c r="AW16" s="385"/>
      <c r="AX16" s="385"/>
      <c r="AY16" s="386">
        <f t="shared" si="6"/>
        <v>0</v>
      </c>
      <c r="AZ16" s="385"/>
      <c r="BA16" s="385"/>
      <c r="BB16" s="385"/>
      <c r="BC16" s="385"/>
      <c r="BD16" s="385"/>
      <c r="BE16" s="386">
        <f t="shared" si="7"/>
        <v>0</v>
      </c>
      <c r="BF16" s="385"/>
      <c r="BG16" s="385"/>
      <c r="BH16" s="385"/>
      <c r="BI16" s="385"/>
      <c r="BJ16" s="385"/>
      <c r="BK16" s="386">
        <f t="shared" si="8"/>
        <v>0</v>
      </c>
      <c r="BL16" s="385"/>
      <c r="BM16" s="385"/>
      <c r="BN16" s="385"/>
      <c r="BO16" s="385"/>
      <c r="BP16" s="385"/>
      <c r="BQ16" s="386">
        <f t="shared" si="9"/>
        <v>0</v>
      </c>
      <c r="BR16" s="385"/>
      <c r="BS16" s="385"/>
      <c r="BT16" s="385"/>
      <c r="BU16" s="385"/>
      <c r="BV16" s="385"/>
      <c r="BW16" s="386">
        <f t="shared" si="10"/>
        <v>0</v>
      </c>
    </row>
    <row r="17" spans="2:75" ht="15.75">
      <c r="B17" s="383">
        <v>12</v>
      </c>
      <c r="C17" s="390" t="s">
        <v>300</v>
      </c>
      <c r="D17" s="385"/>
      <c r="E17" s="385"/>
      <c r="F17" s="385"/>
      <c r="G17" s="385"/>
      <c r="H17" s="385"/>
      <c r="I17" s="386">
        <f t="shared" si="11"/>
        <v>0</v>
      </c>
      <c r="J17" s="385"/>
      <c r="K17" s="385"/>
      <c r="L17" s="385"/>
      <c r="M17" s="385"/>
      <c r="N17" s="385"/>
      <c r="O17" s="386">
        <f t="shared" si="0"/>
        <v>0</v>
      </c>
      <c r="P17" s="385"/>
      <c r="Q17" s="385"/>
      <c r="R17" s="385"/>
      <c r="S17" s="385"/>
      <c r="T17" s="385"/>
      <c r="U17" s="386">
        <f t="shared" si="1"/>
        <v>0</v>
      </c>
      <c r="V17" s="385"/>
      <c r="W17" s="385"/>
      <c r="X17" s="387"/>
      <c r="Y17" s="387"/>
      <c r="Z17" s="387"/>
      <c r="AA17" s="386">
        <f t="shared" si="2"/>
        <v>0</v>
      </c>
      <c r="AB17" s="389"/>
      <c r="AC17" s="389"/>
      <c r="AD17" s="387"/>
      <c r="AE17" s="387"/>
      <c r="AF17" s="387"/>
      <c r="AG17" s="386">
        <f t="shared" si="3"/>
        <v>0</v>
      </c>
      <c r="AH17" s="385"/>
      <c r="AI17" s="385"/>
      <c r="AJ17" s="385"/>
      <c r="AK17" s="385"/>
      <c r="AL17" s="384"/>
      <c r="AM17" s="386">
        <f t="shared" si="4"/>
        <v>0</v>
      </c>
      <c r="AN17" s="385"/>
      <c r="AO17" s="385"/>
      <c r="AP17" s="385"/>
      <c r="AQ17" s="385"/>
      <c r="AR17" s="384"/>
      <c r="AS17" s="386">
        <f t="shared" si="5"/>
        <v>0</v>
      </c>
      <c r="AT17" s="385"/>
      <c r="AU17" s="385"/>
      <c r="AV17" s="385"/>
      <c r="AW17" s="385"/>
      <c r="AX17" s="385"/>
      <c r="AY17" s="386">
        <f t="shared" si="6"/>
        <v>0</v>
      </c>
      <c r="AZ17" s="385"/>
      <c r="BA17" s="385"/>
      <c r="BB17" s="385"/>
      <c r="BC17" s="385"/>
      <c r="BD17" s="385"/>
      <c r="BE17" s="386">
        <f t="shared" si="7"/>
        <v>0</v>
      </c>
      <c r="BF17" s="385"/>
      <c r="BG17" s="385"/>
      <c r="BH17" s="385"/>
      <c r="BI17" s="385"/>
      <c r="BJ17" s="385"/>
      <c r="BK17" s="386">
        <f t="shared" si="8"/>
        <v>0</v>
      </c>
      <c r="BL17" s="385"/>
      <c r="BM17" s="385"/>
      <c r="BN17" s="385"/>
      <c r="BO17" s="385"/>
      <c r="BP17" s="385"/>
      <c r="BQ17" s="386">
        <f t="shared" si="9"/>
        <v>0</v>
      </c>
      <c r="BR17" s="385"/>
      <c r="BS17" s="385"/>
      <c r="BT17" s="385"/>
      <c r="BU17" s="385"/>
      <c r="BV17" s="385"/>
      <c r="BW17" s="386">
        <f t="shared" si="10"/>
        <v>0</v>
      </c>
    </row>
    <row r="18" spans="2:75" ht="15.75">
      <c r="B18" s="383">
        <v>13</v>
      </c>
      <c r="C18" s="390" t="s">
        <v>832</v>
      </c>
      <c r="D18" s="385"/>
      <c r="E18" s="385"/>
      <c r="F18" s="385"/>
      <c r="G18" s="385"/>
      <c r="H18" s="385"/>
      <c r="I18" s="386">
        <f t="shared" si="11"/>
        <v>0</v>
      </c>
      <c r="J18" s="385"/>
      <c r="K18" s="385"/>
      <c r="L18" s="385"/>
      <c r="M18" s="385"/>
      <c r="N18" s="385"/>
      <c r="O18" s="386">
        <f t="shared" si="0"/>
        <v>0</v>
      </c>
      <c r="P18" s="385"/>
      <c r="Q18" s="385"/>
      <c r="R18" s="385"/>
      <c r="S18" s="385"/>
      <c r="T18" s="385"/>
      <c r="U18" s="386">
        <f t="shared" si="1"/>
        <v>0</v>
      </c>
      <c r="V18" s="385"/>
      <c r="W18" s="385"/>
      <c r="X18" s="387"/>
      <c r="Y18" s="387"/>
      <c r="Z18" s="387"/>
      <c r="AA18" s="386">
        <f t="shared" si="2"/>
        <v>0</v>
      </c>
      <c r="AB18" s="389"/>
      <c r="AC18" s="389"/>
      <c r="AD18" s="387"/>
      <c r="AE18" s="387"/>
      <c r="AF18" s="387"/>
      <c r="AG18" s="386">
        <f t="shared" si="3"/>
        <v>0</v>
      </c>
      <c r="AH18" s="385"/>
      <c r="AI18" s="385"/>
      <c r="AJ18" s="384"/>
      <c r="AK18" s="384"/>
      <c r="AL18" s="384"/>
      <c r="AM18" s="386">
        <f t="shared" si="4"/>
        <v>0</v>
      </c>
      <c r="AN18" s="385"/>
      <c r="AO18" s="385"/>
      <c r="AP18" s="384"/>
      <c r="AQ18" s="384"/>
      <c r="AR18" s="384"/>
      <c r="AS18" s="386">
        <f t="shared" si="5"/>
        <v>0</v>
      </c>
      <c r="AT18" s="385"/>
      <c r="AU18" s="385"/>
      <c r="AV18" s="384"/>
      <c r="AW18" s="384"/>
      <c r="AX18" s="384"/>
      <c r="AY18" s="386">
        <f t="shared" si="6"/>
        <v>0</v>
      </c>
      <c r="AZ18" s="385"/>
      <c r="BA18" s="385"/>
      <c r="BB18" s="384"/>
      <c r="BC18" s="384"/>
      <c r="BD18" s="384"/>
      <c r="BE18" s="386">
        <f t="shared" si="7"/>
        <v>0</v>
      </c>
      <c r="BF18" s="385"/>
      <c r="BG18" s="385"/>
      <c r="BH18" s="384"/>
      <c r="BI18" s="384"/>
      <c r="BJ18" s="384"/>
      <c r="BK18" s="386">
        <f t="shared" si="8"/>
        <v>0</v>
      </c>
      <c r="BL18" s="385"/>
      <c r="BM18" s="385"/>
      <c r="BN18" s="384"/>
      <c r="BO18" s="384"/>
      <c r="BP18" s="384"/>
      <c r="BQ18" s="386">
        <f t="shared" si="9"/>
        <v>0</v>
      </c>
      <c r="BR18" s="385"/>
      <c r="BS18" s="385"/>
      <c r="BT18" s="384"/>
      <c r="BU18" s="384"/>
      <c r="BV18" s="384"/>
      <c r="BW18" s="386">
        <f t="shared" si="10"/>
        <v>0</v>
      </c>
    </row>
    <row r="19" spans="2:75" ht="15.75">
      <c r="B19" s="383">
        <v>14</v>
      </c>
      <c r="C19" s="390" t="s">
        <v>86</v>
      </c>
      <c r="D19" s="385"/>
      <c r="E19" s="385"/>
      <c r="F19" s="385"/>
      <c r="G19" s="385"/>
      <c r="H19" s="385"/>
      <c r="I19" s="386">
        <f t="shared" si="11"/>
        <v>0</v>
      </c>
      <c r="J19" s="385"/>
      <c r="K19" s="385"/>
      <c r="L19" s="385"/>
      <c r="M19" s="385"/>
      <c r="N19" s="385"/>
      <c r="O19" s="386">
        <f t="shared" si="0"/>
        <v>0</v>
      </c>
      <c r="P19" s="385"/>
      <c r="Q19" s="385"/>
      <c r="R19" s="385"/>
      <c r="S19" s="385"/>
      <c r="T19" s="385"/>
      <c r="U19" s="386">
        <f t="shared" si="1"/>
        <v>0</v>
      </c>
      <c r="V19" s="385"/>
      <c r="W19" s="385"/>
      <c r="X19" s="385"/>
      <c r="Y19" s="385"/>
      <c r="Z19" s="385"/>
      <c r="AA19" s="386">
        <f t="shared" si="2"/>
        <v>0</v>
      </c>
      <c r="AB19" s="389"/>
      <c r="AC19" s="389"/>
      <c r="AD19" s="387"/>
      <c r="AE19" s="387"/>
      <c r="AF19" s="387"/>
      <c r="AG19" s="386">
        <f t="shared" si="3"/>
        <v>0</v>
      </c>
      <c r="AH19" s="385"/>
      <c r="AI19" s="385"/>
      <c r="AJ19" s="384"/>
      <c r="AK19" s="384"/>
      <c r="AL19" s="384"/>
      <c r="AM19" s="386">
        <f t="shared" si="4"/>
        <v>0</v>
      </c>
      <c r="AN19" s="385"/>
      <c r="AO19" s="385"/>
      <c r="AP19" s="384"/>
      <c r="AQ19" s="384"/>
      <c r="AR19" s="384"/>
      <c r="AS19" s="386">
        <f t="shared" si="5"/>
        <v>0</v>
      </c>
      <c r="AT19" s="385"/>
      <c r="AU19" s="385"/>
      <c r="AV19" s="384"/>
      <c r="AW19" s="384"/>
      <c r="AX19" s="384"/>
      <c r="AY19" s="386">
        <f t="shared" si="6"/>
        <v>0</v>
      </c>
      <c r="AZ19" s="385"/>
      <c r="BA19" s="385"/>
      <c r="BB19" s="384"/>
      <c r="BC19" s="384"/>
      <c r="BD19" s="384"/>
      <c r="BE19" s="386">
        <f t="shared" si="7"/>
        <v>0</v>
      </c>
      <c r="BF19" s="385"/>
      <c r="BG19" s="385"/>
      <c r="BH19" s="384"/>
      <c r="BI19" s="384"/>
      <c r="BJ19" s="384"/>
      <c r="BK19" s="386">
        <f t="shared" si="8"/>
        <v>0</v>
      </c>
      <c r="BL19" s="385"/>
      <c r="BM19" s="385"/>
      <c r="BN19" s="384"/>
      <c r="BO19" s="384"/>
      <c r="BP19" s="384"/>
      <c r="BQ19" s="386">
        <f t="shared" si="9"/>
        <v>0</v>
      </c>
      <c r="BR19" s="385"/>
      <c r="BS19" s="385"/>
      <c r="BT19" s="384"/>
      <c r="BU19" s="384"/>
      <c r="BV19" s="384"/>
      <c r="BW19" s="386">
        <f t="shared" si="10"/>
        <v>0</v>
      </c>
    </row>
    <row r="20" spans="2:75" ht="15.75">
      <c r="B20" s="383">
        <v>15</v>
      </c>
      <c r="C20" s="390" t="s">
        <v>295</v>
      </c>
      <c r="D20" s="385"/>
      <c r="E20" s="385"/>
      <c r="F20" s="385"/>
      <c r="G20" s="385"/>
      <c r="H20" s="385"/>
      <c r="I20" s="386">
        <f t="shared" si="11"/>
        <v>0</v>
      </c>
      <c r="J20" s="385"/>
      <c r="K20" s="385"/>
      <c r="L20" s="385"/>
      <c r="M20" s="385"/>
      <c r="N20" s="385"/>
      <c r="O20" s="386">
        <f t="shared" si="0"/>
        <v>0</v>
      </c>
      <c r="P20" s="385"/>
      <c r="Q20" s="385"/>
      <c r="R20" s="385"/>
      <c r="S20" s="385"/>
      <c r="T20" s="385"/>
      <c r="U20" s="386">
        <f t="shared" si="1"/>
        <v>0</v>
      </c>
      <c r="V20" s="385"/>
      <c r="W20" s="385"/>
      <c r="X20" s="385"/>
      <c r="Y20" s="385"/>
      <c r="Z20" s="385"/>
      <c r="AA20" s="386">
        <f t="shared" si="2"/>
        <v>0</v>
      </c>
      <c r="AB20" s="385"/>
      <c r="AC20" s="385"/>
      <c r="AD20" s="385"/>
      <c r="AE20" s="385"/>
      <c r="AF20" s="385"/>
      <c r="AG20" s="386">
        <f t="shared" si="3"/>
        <v>0</v>
      </c>
      <c r="AH20" s="385"/>
      <c r="AI20" s="385"/>
      <c r="AJ20" s="385"/>
      <c r="AK20" s="385"/>
      <c r="AL20" s="384"/>
      <c r="AM20" s="386">
        <f t="shared" si="4"/>
        <v>0</v>
      </c>
      <c r="AN20" s="385"/>
      <c r="AO20" s="385"/>
      <c r="AP20" s="385"/>
      <c r="AQ20" s="385"/>
      <c r="AR20" s="384"/>
      <c r="AS20" s="386">
        <f t="shared" si="5"/>
        <v>0</v>
      </c>
      <c r="AT20" s="385"/>
      <c r="AU20" s="385"/>
      <c r="AV20" s="384"/>
      <c r="AW20" s="384"/>
      <c r="AX20" s="384"/>
      <c r="AY20" s="386">
        <f t="shared" si="6"/>
        <v>0</v>
      </c>
      <c r="AZ20" s="385"/>
      <c r="BA20" s="385"/>
      <c r="BB20" s="384"/>
      <c r="BC20" s="384"/>
      <c r="BD20" s="384"/>
      <c r="BE20" s="386">
        <f t="shared" si="7"/>
        <v>0</v>
      </c>
      <c r="BF20" s="385"/>
      <c r="BG20" s="385"/>
      <c r="BH20" s="384"/>
      <c r="BI20" s="384"/>
      <c r="BJ20" s="384"/>
      <c r="BK20" s="386">
        <f t="shared" si="8"/>
        <v>0</v>
      </c>
      <c r="BL20" s="385"/>
      <c r="BM20" s="385"/>
      <c r="BN20" s="384"/>
      <c r="BO20" s="384"/>
      <c r="BP20" s="384"/>
      <c r="BQ20" s="386">
        <f t="shared" si="9"/>
        <v>0</v>
      </c>
      <c r="BR20" s="385"/>
      <c r="BS20" s="385"/>
      <c r="BT20" s="384"/>
      <c r="BU20" s="384"/>
      <c r="BV20" s="384"/>
      <c r="BW20" s="386">
        <f t="shared" si="10"/>
        <v>0</v>
      </c>
    </row>
    <row r="21" spans="2:75" ht="15.75">
      <c r="B21" s="383">
        <v>16</v>
      </c>
      <c r="C21" s="388" t="s">
        <v>76</v>
      </c>
      <c r="D21" s="385"/>
      <c r="E21" s="385"/>
      <c r="F21" s="385"/>
      <c r="G21" s="385"/>
      <c r="H21" s="385"/>
      <c r="I21" s="386">
        <f t="shared" si="11"/>
        <v>0</v>
      </c>
      <c r="J21" s="385"/>
      <c r="K21" s="385"/>
      <c r="L21" s="384"/>
      <c r="M21" s="384"/>
      <c r="N21" s="384"/>
      <c r="O21" s="386">
        <f t="shared" si="0"/>
        <v>0</v>
      </c>
      <c r="P21" s="385"/>
      <c r="Q21" s="385"/>
      <c r="R21" s="384"/>
      <c r="S21" s="384"/>
      <c r="T21" s="384"/>
      <c r="U21" s="391">
        <f t="shared" si="1"/>
        <v>0</v>
      </c>
      <c r="V21" s="385"/>
      <c r="W21" s="385"/>
      <c r="X21" s="387"/>
      <c r="Y21" s="387"/>
      <c r="Z21" s="387"/>
      <c r="AA21" s="386">
        <f t="shared" si="2"/>
        <v>0</v>
      </c>
      <c r="AB21" s="389"/>
      <c r="AC21" s="389"/>
      <c r="AD21" s="387"/>
      <c r="AE21" s="387"/>
      <c r="AF21" s="387"/>
      <c r="AG21" s="386">
        <f t="shared" si="3"/>
        <v>0</v>
      </c>
      <c r="AH21" s="385"/>
      <c r="AI21" s="385"/>
      <c r="AJ21" s="385"/>
      <c r="AK21" s="385"/>
      <c r="AL21" s="384"/>
      <c r="AM21" s="386">
        <f t="shared" si="4"/>
        <v>0</v>
      </c>
      <c r="AN21" s="385"/>
      <c r="AO21" s="385"/>
      <c r="AP21" s="385"/>
      <c r="AQ21" s="385"/>
      <c r="AR21" s="384"/>
      <c r="AS21" s="386">
        <f t="shared" si="5"/>
        <v>0</v>
      </c>
      <c r="AT21" s="385"/>
      <c r="AU21" s="385"/>
      <c r="AV21" s="385"/>
      <c r="AW21" s="385"/>
      <c r="AX21" s="385"/>
      <c r="AY21" s="386">
        <f t="shared" si="6"/>
        <v>0</v>
      </c>
      <c r="AZ21" s="385"/>
      <c r="BA21" s="385"/>
      <c r="BB21" s="385"/>
      <c r="BC21" s="385"/>
      <c r="BD21" s="385"/>
      <c r="BE21" s="386">
        <f t="shared" si="7"/>
        <v>0</v>
      </c>
      <c r="BF21" s="385"/>
      <c r="BG21" s="385"/>
      <c r="BH21" s="385"/>
      <c r="BI21" s="385"/>
      <c r="BJ21" s="385"/>
      <c r="BK21" s="386">
        <f t="shared" si="8"/>
        <v>0</v>
      </c>
      <c r="BL21" s="385"/>
      <c r="BM21" s="385"/>
      <c r="BN21" s="385"/>
      <c r="BO21" s="385"/>
      <c r="BP21" s="385"/>
      <c r="BQ21" s="386">
        <f t="shared" si="9"/>
        <v>0</v>
      </c>
      <c r="BR21" s="385"/>
      <c r="BS21" s="385"/>
      <c r="BT21" s="385"/>
      <c r="BU21" s="385"/>
      <c r="BV21" s="385"/>
      <c r="BW21" s="386">
        <f t="shared" si="10"/>
        <v>0</v>
      </c>
    </row>
    <row r="22" spans="2:75">
      <c r="B22" s="392"/>
      <c r="C22" s="392"/>
      <c r="D22" s="392">
        <f t="shared" ref="D22:BO22" si="12">SUM(D6:D21)</f>
        <v>0</v>
      </c>
      <c r="E22" s="392">
        <f t="shared" si="12"/>
        <v>0</v>
      </c>
      <c r="F22" s="392">
        <f t="shared" si="12"/>
        <v>0</v>
      </c>
      <c r="G22" s="392">
        <f t="shared" si="12"/>
        <v>0</v>
      </c>
      <c r="H22" s="392">
        <f t="shared" si="12"/>
        <v>0</v>
      </c>
      <c r="I22" s="392">
        <f t="shared" si="12"/>
        <v>0</v>
      </c>
      <c r="J22" s="392">
        <f t="shared" si="12"/>
        <v>0</v>
      </c>
      <c r="K22" s="392">
        <f t="shared" si="12"/>
        <v>0</v>
      </c>
      <c r="L22" s="392">
        <f t="shared" si="12"/>
        <v>0</v>
      </c>
      <c r="M22" s="392">
        <f t="shared" si="12"/>
        <v>0</v>
      </c>
      <c r="N22" s="392">
        <f t="shared" si="12"/>
        <v>0</v>
      </c>
      <c r="O22" s="392">
        <f t="shared" si="12"/>
        <v>0</v>
      </c>
      <c r="P22" s="392">
        <f t="shared" si="12"/>
        <v>0</v>
      </c>
      <c r="Q22" s="392">
        <f t="shared" si="12"/>
        <v>0</v>
      </c>
      <c r="R22" s="392">
        <f t="shared" si="12"/>
        <v>0</v>
      </c>
      <c r="S22" s="392">
        <f t="shared" si="12"/>
        <v>0</v>
      </c>
      <c r="T22" s="392">
        <f t="shared" si="12"/>
        <v>0</v>
      </c>
      <c r="U22" s="392">
        <f t="shared" si="12"/>
        <v>0</v>
      </c>
      <c r="V22" s="392">
        <f t="shared" si="12"/>
        <v>0</v>
      </c>
      <c r="W22" s="392">
        <f t="shared" si="12"/>
        <v>0</v>
      </c>
      <c r="X22" s="392">
        <f t="shared" si="12"/>
        <v>0</v>
      </c>
      <c r="Y22" s="392">
        <f t="shared" si="12"/>
        <v>0</v>
      </c>
      <c r="Z22" s="392">
        <f t="shared" si="12"/>
        <v>0</v>
      </c>
      <c r="AA22" s="392">
        <f t="shared" si="12"/>
        <v>0</v>
      </c>
      <c r="AB22" s="392">
        <f t="shared" si="12"/>
        <v>0</v>
      </c>
      <c r="AC22" s="392">
        <f t="shared" si="12"/>
        <v>0</v>
      </c>
      <c r="AD22" s="392">
        <f t="shared" si="12"/>
        <v>0</v>
      </c>
      <c r="AE22" s="392">
        <f t="shared" si="12"/>
        <v>0</v>
      </c>
      <c r="AF22" s="392">
        <f t="shared" si="12"/>
        <v>0</v>
      </c>
      <c r="AG22" s="392">
        <f t="shared" si="12"/>
        <v>0</v>
      </c>
      <c r="AH22" s="392">
        <f t="shared" si="12"/>
        <v>0</v>
      </c>
      <c r="AI22" s="392">
        <f t="shared" si="12"/>
        <v>0</v>
      </c>
      <c r="AJ22" s="392">
        <f t="shared" si="12"/>
        <v>0</v>
      </c>
      <c r="AK22" s="392">
        <f t="shared" si="12"/>
        <v>0</v>
      </c>
      <c r="AL22" s="392">
        <f t="shared" si="12"/>
        <v>0</v>
      </c>
      <c r="AM22" s="392">
        <f t="shared" si="12"/>
        <v>0</v>
      </c>
      <c r="AN22" s="392">
        <f t="shared" si="12"/>
        <v>0</v>
      </c>
      <c r="AO22" s="392">
        <f t="shared" si="12"/>
        <v>0</v>
      </c>
      <c r="AP22" s="392">
        <f t="shared" si="12"/>
        <v>0</v>
      </c>
      <c r="AQ22" s="392">
        <f t="shared" si="12"/>
        <v>0</v>
      </c>
      <c r="AR22" s="392">
        <f t="shared" si="12"/>
        <v>0</v>
      </c>
      <c r="AS22" s="392">
        <f t="shared" si="12"/>
        <v>0</v>
      </c>
      <c r="AT22" s="392">
        <f t="shared" si="12"/>
        <v>0</v>
      </c>
      <c r="AU22" s="392">
        <f t="shared" si="12"/>
        <v>0</v>
      </c>
      <c r="AV22" s="392">
        <f t="shared" si="12"/>
        <v>0</v>
      </c>
      <c r="AW22" s="392">
        <f t="shared" si="12"/>
        <v>0</v>
      </c>
      <c r="AX22" s="392">
        <f t="shared" si="12"/>
        <v>0</v>
      </c>
      <c r="AY22" s="392">
        <f t="shared" si="12"/>
        <v>0</v>
      </c>
      <c r="AZ22" s="392">
        <f t="shared" si="12"/>
        <v>0</v>
      </c>
      <c r="BA22" s="392">
        <f t="shared" si="12"/>
        <v>0</v>
      </c>
      <c r="BB22" s="392">
        <f t="shared" si="12"/>
        <v>0</v>
      </c>
      <c r="BC22" s="392">
        <f t="shared" si="12"/>
        <v>0</v>
      </c>
      <c r="BD22" s="392">
        <f t="shared" si="12"/>
        <v>0</v>
      </c>
      <c r="BE22" s="392">
        <f t="shared" si="12"/>
        <v>0</v>
      </c>
      <c r="BF22" s="392">
        <f t="shared" si="12"/>
        <v>0</v>
      </c>
      <c r="BG22" s="392">
        <f t="shared" si="12"/>
        <v>0</v>
      </c>
      <c r="BH22" s="392">
        <f t="shared" si="12"/>
        <v>0</v>
      </c>
      <c r="BI22" s="392">
        <f t="shared" si="12"/>
        <v>0</v>
      </c>
      <c r="BJ22" s="392">
        <f t="shared" si="12"/>
        <v>0</v>
      </c>
      <c r="BK22" s="392">
        <f t="shared" si="12"/>
        <v>0</v>
      </c>
      <c r="BL22" s="392">
        <f t="shared" si="12"/>
        <v>0</v>
      </c>
      <c r="BM22" s="392">
        <f t="shared" si="12"/>
        <v>0</v>
      </c>
      <c r="BN22" s="392">
        <f t="shared" si="12"/>
        <v>0</v>
      </c>
      <c r="BO22" s="392">
        <f t="shared" si="12"/>
        <v>0</v>
      </c>
      <c r="BP22" s="392">
        <f t="shared" ref="BP22:BW22" si="13">SUM(BP6:BP21)</f>
        <v>0</v>
      </c>
      <c r="BQ22" s="392">
        <f t="shared" si="13"/>
        <v>0</v>
      </c>
      <c r="BR22" s="392">
        <f t="shared" si="13"/>
        <v>0</v>
      </c>
      <c r="BS22" s="392">
        <f t="shared" si="13"/>
        <v>0</v>
      </c>
      <c r="BT22" s="392">
        <f t="shared" si="13"/>
        <v>0</v>
      </c>
      <c r="BU22" s="392">
        <f t="shared" si="13"/>
        <v>0</v>
      </c>
      <c r="BV22" s="392">
        <f t="shared" si="13"/>
        <v>0</v>
      </c>
      <c r="BW22" s="392">
        <f t="shared" si="13"/>
        <v>0</v>
      </c>
    </row>
    <row r="23" spans="2:75">
      <c r="X23" s="393"/>
      <c r="Y23" s="393"/>
      <c r="Z23" s="393"/>
      <c r="AA23" s="394"/>
    </row>
    <row r="28" spans="2:75">
      <c r="D28" s="381" t="s">
        <v>714</v>
      </c>
      <c r="E28" s="381" t="s">
        <v>715</v>
      </c>
      <c r="F28" s="381" t="s">
        <v>716</v>
      </c>
      <c r="G28" s="381" t="s">
        <v>717</v>
      </c>
      <c r="H28" s="381" t="s">
        <v>718</v>
      </c>
      <c r="I28" s="381" t="s">
        <v>719</v>
      </c>
    </row>
    <row r="29" spans="2:75">
      <c r="B29" s="383">
        <v>1</v>
      </c>
      <c r="C29" s="384" t="s">
        <v>308</v>
      </c>
      <c r="D29">
        <f t="shared" ref="D29:I44" si="14">D6+J6+P6+V6+AB6+AH6+AN6+AT6+AZ6+BF6+BL6+BR6</f>
        <v>0</v>
      </c>
      <c r="E29">
        <f t="shared" si="14"/>
        <v>0</v>
      </c>
      <c r="F29">
        <f t="shared" si="14"/>
        <v>0</v>
      </c>
      <c r="G29">
        <f t="shared" si="14"/>
        <v>0</v>
      </c>
      <c r="H29">
        <f t="shared" si="14"/>
        <v>0</v>
      </c>
      <c r="I29">
        <f t="shared" si="14"/>
        <v>0</v>
      </c>
    </row>
    <row r="30" spans="2:75" ht="15.75">
      <c r="B30" s="383">
        <v>2</v>
      </c>
      <c r="C30" s="388" t="s">
        <v>370</v>
      </c>
      <c r="D30">
        <f t="shared" si="14"/>
        <v>0</v>
      </c>
      <c r="E30">
        <f t="shared" si="14"/>
        <v>0</v>
      </c>
      <c r="F30">
        <f t="shared" si="14"/>
        <v>0</v>
      </c>
      <c r="G30">
        <f t="shared" si="14"/>
        <v>0</v>
      </c>
      <c r="H30">
        <f t="shared" si="14"/>
        <v>0</v>
      </c>
      <c r="I30">
        <f t="shared" si="14"/>
        <v>0</v>
      </c>
    </row>
    <row r="31" spans="2:75" ht="15.75">
      <c r="B31" s="383">
        <v>3</v>
      </c>
      <c r="C31" s="388" t="s">
        <v>297</v>
      </c>
      <c r="D31">
        <f t="shared" si="14"/>
        <v>0</v>
      </c>
      <c r="E31">
        <f t="shared" si="14"/>
        <v>0</v>
      </c>
      <c r="F31">
        <f t="shared" si="14"/>
        <v>0</v>
      </c>
      <c r="G31">
        <f t="shared" si="14"/>
        <v>0</v>
      </c>
      <c r="H31">
        <f t="shared" si="14"/>
        <v>0</v>
      </c>
      <c r="I31">
        <f t="shared" si="14"/>
        <v>0</v>
      </c>
    </row>
    <row r="32" spans="2:75" ht="15.75">
      <c r="B32" s="383">
        <v>4</v>
      </c>
      <c r="C32" s="396" t="s">
        <v>309</v>
      </c>
      <c r="D32">
        <f t="shared" si="14"/>
        <v>0</v>
      </c>
      <c r="E32">
        <f t="shared" si="14"/>
        <v>0</v>
      </c>
      <c r="F32">
        <f t="shared" si="14"/>
        <v>0</v>
      </c>
      <c r="G32">
        <f t="shared" si="14"/>
        <v>0</v>
      </c>
      <c r="H32">
        <f t="shared" si="14"/>
        <v>0</v>
      </c>
      <c r="I32">
        <f t="shared" si="14"/>
        <v>0</v>
      </c>
    </row>
    <row r="33" spans="2:9" ht="15.75">
      <c r="B33" s="383">
        <v>5</v>
      </c>
      <c r="C33" s="390" t="s">
        <v>368</v>
      </c>
      <c r="D33">
        <f t="shared" si="14"/>
        <v>0</v>
      </c>
      <c r="E33">
        <f t="shared" si="14"/>
        <v>0</v>
      </c>
      <c r="F33">
        <f t="shared" si="14"/>
        <v>0</v>
      </c>
      <c r="G33">
        <f t="shared" si="14"/>
        <v>0</v>
      </c>
      <c r="H33">
        <f t="shared" si="14"/>
        <v>0</v>
      </c>
      <c r="I33">
        <f t="shared" si="14"/>
        <v>0</v>
      </c>
    </row>
    <row r="34" spans="2:9" ht="15.75">
      <c r="B34" s="383">
        <v>6</v>
      </c>
      <c r="C34" s="397" t="s">
        <v>831</v>
      </c>
      <c r="D34">
        <f t="shared" si="14"/>
        <v>0</v>
      </c>
      <c r="E34">
        <f t="shared" si="14"/>
        <v>0</v>
      </c>
      <c r="F34">
        <f t="shared" si="14"/>
        <v>0</v>
      </c>
      <c r="G34">
        <f t="shared" si="14"/>
        <v>0</v>
      </c>
      <c r="H34">
        <f t="shared" si="14"/>
        <v>0</v>
      </c>
      <c r="I34">
        <f t="shared" si="14"/>
        <v>0</v>
      </c>
    </row>
    <row r="35" spans="2:9" ht="15.75">
      <c r="B35" s="383">
        <v>7</v>
      </c>
      <c r="C35" s="390" t="s">
        <v>369</v>
      </c>
      <c r="D35">
        <f t="shared" si="14"/>
        <v>0</v>
      </c>
      <c r="E35">
        <f t="shared" si="14"/>
        <v>0</v>
      </c>
      <c r="F35">
        <f t="shared" si="14"/>
        <v>0</v>
      </c>
      <c r="G35">
        <f t="shared" si="14"/>
        <v>0</v>
      </c>
      <c r="H35">
        <f t="shared" si="14"/>
        <v>0</v>
      </c>
      <c r="I35">
        <f t="shared" si="14"/>
        <v>0</v>
      </c>
    </row>
    <row r="36" spans="2:9" ht="15.75">
      <c r="B36" s="383">
        <v>8</v>
      </c>
      <c r="C36" s="388" t="s">
        <v>306</v>
      </c>
      <c r="D36">
        <f t="shared" si="14"/>
        <v>0</v>
      </c>
      <c r="E36">
        <f t="shared" si="14"/>
        <v>0</v>
      </c>
      <c r="F36">
        <f t="shared" si="14"/>
        <v>0</v>
      </c>
      <c r="G36">
        <f t="shared" si="14"/>
        <v>0</v>
      </c>
      <c r="H36">
        <f t="shared" si="14"/>
        <v>0</v>
      </c>
      <c r="I36">
        <f t="shared" si="14"/>
        <v>0</v>
      </c>
    </row>
    <row r="37" spans="2:9" ht="15.75">
      <c r="B37" s="383">
        <v>9</v>
      </c>
      <c r="C37" s="390" t="s">
        <v>61</v>
      </c>
      <c r="D37">
        <f t="shared" si="14"/>
        <v>0</v>
      </c>
      <c r="E37">
        <f t="shared" si="14"/>
        <v>0</v>
      </c>
      <c r="F37">
        <f t="shared" si="14"/>
        <v>0</v>
      </c>
      <c r="G37">
        <f t="shared" si="14"/>
        <v>0</v>
      </c>
      <c r="H37">
        <f t="shared" si="14"/>
        <v>0</v>
      </c>
      <c r="I37">
        <f t="shared" si="14"/>
        <v>0</v>
      </c>
    </row>
    <row r="38" spans="2:9" ht="15.75">
      <c r="B38" s="383">
        <v>10</v>
      </c>
      <c r="C38" s="390" t="s">
        <v>307</v>
      </c>
      <c r="D38">
        <f t="shared" si="14"/>
        <v>0</v>
      </c>
      <c r="E38">
        <f t="shared" si="14"/>
        <v>0</v>
      </c>
      <c r="F38">
        <f t="shared" si="14"/>
        <v>0</v>
      </c>
      <c r="G38">
        <f t="shared" si="14"/>
        <v>0</v>
      </c>
      <c r="H38">
        <f t="shared" si="14"/>
        <v>0</v>
      </c>
      <c r="I38">
        <f t="shared" si="14"/>
        <v>0</v>
      </c>
    </row>
    <row r="39" spans="2:9" ht="15.75">
      <c r="B39" s="383">
        <v>11</v>
      </c>
      <c r="C39" s="390" t="s">
        <v>301</v>
      </c>
      <c r="D39">
        <f t="shared" si="14"/>
        <v>0</v>
      </c>
      <c r="E39">
        <f t="shared" si="14"/>
        <v>0</v>
      </c>
      <c r="F39">
        <f t="shared" si="14"/>
        <v>0</v>
      </c>
      <c r="G39">
        <f t="shared" si="14"/>
        <v>0</v>
      </c>
      <c r="H39">
        <f t="shared" si="14"/>
        <v>0</v>
      </c>
      <c r="I39">
        <f t="shared" si="14"/>
        <v>0</v>
      </c>
    </row>
    <row r="40" spans="2:9" ht="15.75">
      <c r="B40" s="383">
        <v>12</v>
      </c>
      <c r="C40" s="390" t="s">
        <v>300</v>
      </c>
      <c r="D40">
        <f t="shared" si="14"/>
        <v>0</v>
      </c>
      <c r="E40">
        <f t="shared" si="14"/>
        <v>0</v>
      </c>
      <c r="F40">
        <f t="shared" si="14"/>
        <v>0</v>
      </c>
      <c r="G40">
        <f t="shared" si="14"/>
        <v>0</v>
      </c>
      <c r="H40">
        <f t="shared" si="14"/>
        <v>0</v>
      </c>
      <c r="I40">
        <f t="shared" si="14"/>
        <v>0</v>
      </c>
    </row>
    <row r="41" spans="2:9" ht="15.75">
      <c r="B41" s="383">
        <v>13</v>
      </c>
      <c r="C41" s="390" t="s">
        <v>832</v>
      </c>
      <c r="D41">
        <f t="shared" si="14"/>
        <v>0</v>
      </c>
      <c r="E41">
        <f t="shared" si="14"/>
        <v>0</v>
      </c>
      <c r="F41">
        <f t="shared" si="14"/>
        <v>0</v>
      </c>
      <c r="G41">
        <f t="shared" si="14"/>
        <v>0</v>
      </c>
      <c r="H41">
        <f t="shared" si="14"/>
        <v>0</v>
      </c>
      <c r="I41">
        <f t="shared" si="14"/>
        <v>0</v>
      </c>
    </row>
    <row r="42" spans="2:9" ht="15.75">
      <c r="B42" s="383">
        <v>14</v>
      </c>
      <c r="C42" s="390" t="s">
        <v>86</v>
      </c>
      <c r="D42">
        <f t="shared" si="14"/>
        <v>0</v>
      </c>
      <c r="E42">
        <f t="shared" si="14"/>
        <v>0</v>
      </c>
      <c r="F42">
        <f t="shared" si="14"/>
        <v>0</v>
      </c>
      <c r="G42">
        <f t="shared" si="14"/>
        <v>0</v>
      </c>
      <c r="H42">
        <f t="shared" si="14"/>
        <v>0</v>
      </c>
      <c r="I42">
        <f t="shared" si="14"/>
        <v>0</v>
      </c>
    </row>
    <row r="43" spans="2:9" ht="15.75">
      <c r="B43" s="383">
        <v>15</v>
      </c>
      <c r="C43" s="390" t="s">
        <v>295</v>
      </c>
      <c r="D43">
        <f t="shared" si="14"/>
        <v>0</v>
      </c>
      <c r="E43">
        <f t="shared" si="14"/>
        <v>0</v>
      </c>
      <c r="F43">
        <f t="shared" si="14"/>
        <v>0</v>
      </c>
      <c r="G43">
        <f t="shared" si="14"/>
        <v>0</v>
      </c>
      <c r="H43">
        <f t="shared" si="14"/>
        <v>0</v>
      </c>
      <c r="I43">
        <f t="shared" si="14"/>
        <v>0</v>
      </c>
    </row>
    <row r="44" spans="2:9" ht="15.75">
      <c r="B44" s="383">
        <v>16</v>
      </c>
      <c r="C44" s="388" t="s">
        <v>76</v>
      </c>
      <c r="D44">
        <f t="shared" si="14"/>
        <v>0</v>
      </c>
      <c r="E44">
        <f t="shared" si="14"/>
        <v>0</v>
      </c>
      <c r="F44">
        <f t="shared" si="14"/>
        <v>0</v>
      </c>
      <c r="G44">
        <f t="shared" si="14"/>
        <v>0</v>
      </c>
      <c r="H44">
        <f t="shared" si="14"/>
        <v>0</v>
      </c>
      <c r="I44">
        <f t="shared" si="14"/>
        <v>0</v>
      </c>
    </row>
    <row r="45" spans="2:9">
      <c r="D45">
        <f t="shared" ref="D45:I45" si="15">SUM(D29:D44)</f>
        <v>0</v>
      </c>
      <c r="E45">
        <f t="shared" si="15"/>
        <v>0</v>
      </c>
      <c r="F45">
        <f t="shared" si="15"/>
        <v>0</v>
      </c>
      <c r="G45">
        <f t="shared" si="15"/>
        <v>0</v>
      </c>
      <c r="H45">
        <f t="shared" si="15"/>
        <v>0</v>
      </c>
      <c r="I45">
        <f t="shared" si="15"/>
        <v>0</v>
      </c>
    </row>
  </sheetData>
  <mergeCells count="12">
    <mergeCell ref="BR4:BW4"/>
    <mergeCell ref="D4:I4"/>
    <mergeCell ref="J4:O4"/>
    <mergeCell ref="P4:U4"/>
    <mergeCell ref="V4:AA4"/>
    <mergeCell ref="AB4:AG4"/>
    <mergeCell ref="AH4:AM4"/>
    <mergeCell ref="AN4:AS4"/>
    <mergeCell ref="AT4:AY4"/>
    <mergeCell ref="AZ4:BE4"/>
    <mergeCell ref="BF4:BK4"/>
    <mergeCell ref="BL4:B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M67"/>
  <sheetViews>
    <sheetView topLeftCell="E46" workbookViewId="0">
      <selection activeCell="G49" sqref="G49:M65"/>
    </sheetView>
  </sheetViews>
  <sheetFormatPr defaultRowHeight="15"/>
  <cols>
    <col min="2" max="2" width="3.5703125" bestFit="1" customWidth="1"/>
    <col min="3" max="3" width="89.28515625" bestFit="1" customWidth="1"/>
    <col min="4" max="4" width="22.28515625" bestFit="1" customWidth="1"/>
    <col min="6" max="6" width="9.140625" customWidth="1"/>
    <col min="7" max="7" width="8.140625" customWidth="1"/>
    <col min="8" max="8" width="50.140625" customWidth="1"/>
    <col min="9" max="9" width="18" customWidth="1"/>
    <col min="11" max="11" width="30.140625" customWidth="1"/>
    <col min="12" max="12" width="17.28515625" customWidth="1"/>
    <col min="13" max="13" width="13.140625" customWidth="1"/>
  </cols>
  <sheetData>
    <row r="2" spans="2:13" ht="15.75" thickBot="1"/>
    <row r="3" spans="2:13" ht="15.75" thickBot="1">
      <c r="B3" s="545" t="s">
        <v>720</v>
      </c>
      <c r="C3" s="545"/>
      <c r="D3" s="545"/>
      <c r="G3" s="553" t="s">
        <v>504</v>
      </c>
      <c r="H3" s="554"/>
      <c r="I3" s="554"/>
      <c r="J3" s="554"/>
      <c r="K3" s="554"/>
      <c r="L3" s="554"/>
      <c r="M3" s="555"/>
    </row>
    <row r="4" spans="2:13">
      <c r="B4" s="546" t="s">
        <v>721</v>
      </c>
      <c r="C4" s="547"/>
      <c r="D4" s="548"/>
      <c r="G4" s="556" t="s">
        <v>743</v>
      </c>
      <c r="H4" s="557"/>
      <c r="I4" s="557"/>
      <c r="J4" s="557"/>
      <c r="K4" s="557"/>
      <c r="L4" s="557"/>
      <c r="M4" s="558"/>
    </row>
    <row r="5" spans="2:13">
      <c r="B5" s="398" t="s">
        <v>722</v>
      </c>
      <c r="C5" s="399" t="s">
        <v>723</v>
      </c>
      <c r="D5" s="400"/>
      <c r="G5" s="418"/>
      <c r="H5" s="419"/>
      <c r="I5" s="420"/>
      <c r="J5" s="419"/>
      <c r="K5" s="419"/>
      <c r="L5" s="419"/>
      <c r="M5" s="421"/>
    </row>
    <row r="6" spans="2:13">
      <c r="B6" s="401"/>
      <c r="C6" s="402" t="s">
        <v>724</v>
      </c>
      <c r="D6" s="403" t="s">
        <v>725</v>
      </c>
      <c r="G6" s="418"/>
      <c r="H6" s="419"/>
      <c r="I6" s="420"/>
      <c r="J6" s="419"/>
      <c r="K6" s="419"/>
      <c r="L6" s="419"/>
      <c r="M6" s="421"/>
    </row>
    <row r="7" spans="2:13">
      <c r="B7" s="401"/>
      <c r="C7" s="549" t="s">
        <v>726</v>
      </c>
      <c r="D7" s="403"/>
      <c r="G7" s="422" t="s">
        <v>5</v>
      </c>
      <c r="H7" s="423" t="s">
        <v>744</v>
      </c>
      <c r="I7" s="420"/>
      <c r="J7" s="419"/>
      <c r="K7" s="419"/>
      <c r="L7" s="419"/>
      <c r="M7" s="421"/>
    </row>
    <row r="8" spans="2:13">
      <c r="B8" s="404"/>
      <c r="C8" s="550"/>
      <c r="D8" s="405"/>
      <c r="G8" s="418"/>
      <c r="H8" s="419" t="s">
        <v>745</v>
      </c>
      <c r="I8" s="424"/>
      <c r="J8" s="419"/>
      <c r="K8" s="419" t="s">
        <v>746</v>
      </c>
      <c r="L8" s="424"/>
      <c r="M8" s="421"/>
    </row>
    <row r="9" spans="2:13">
      <c r="B9" s="401"/>
      <c r="C9" s="406" t="s">
        <v>727</v>
      </c>
      <c r="D9" s="403" t="s">
        <v>725</v>
      </c>
      <c r="G9" s="418"/>
      <c r="H9" s="419"/>
      <c r="I9" s="420"/>
      <c r="J9" s="419"/>
      <c r="K9" s="419"/>
      <c r="L9" s="419"/>
      <c r="M9" s="421"/>
    </row>
    <row r="10" spans="2:13">
      <c r="B10" s="401"/>
      <c r="C10" s="406" t="s">
        <v>728</v>
      </c>
      <c r="D10" s="407" t="s">
        <v>729</v>
      </c>
      <c r="G10" s="418"/>
      <c r="H10" s="419" t="s">
        <v>747</v>
      </c>
      <c r="I10" s="425"/>
      <c r="J10" s="419"/>
      <c r="K10" s="419"/>
      <c r="L10" s="419"/>
      <c r="M10" s="421"/>
    </row>
    <row r="11" spans="2:13">
      <c r="B11" s="401"/>
      <c r="C11" s="406" t="s">
        <v>730</v>
      </c>
      <c r="D11" s="407" t="s">
        <v>731</v>
      </c>
      <c r="G11" s="418"/>
      <c r="H11" s="419"/>
      <c r="I11" s="420"/>
      <c r="J11" s="419"/>
      <c r="K11" s="419"/>
      <c r="L11" s="419"/>
      <c r="M11" s="421"/>
    </row>
    <row r="12" spans="2:13">
      <c r="B12" s="401"/>
      <c r="C12" s="406"/>
      <c r="D12" s="405"/>
      <c r="G12" s="422" t="s">
        <v>40</v>
      </c>
      <c r="H12" s="423" t="s">
        <v>748</v>
      </c>
      <c r="I12" s="420"/>
      <c r="J12" s="419"/>
      <c r="K12" s="419"/>
      <c r="L12" s="419"/>
      <c r="M12" s="421"/>
    </row>
    <row r="13" spans="2:13">
      <c r="B13" s="408" t="s">
        <v>732</v>
      </c>
      <c r="C13" s="551" t="s">
        <v>733</v>
      </c>
      <c r="D13" s="409"/>
      <c r="G13" s="418"/>
      <c r="H13" s="419" t="s">
        <v>749</v>
      </c>
      <c r="I13" s="425" t="s">
        <v>750</v>
      </c>
      <c r="J13" s="419"/>
      <c r="K13" s="419" t="s">
        <v>751</v>
      </c>
      <c r="L13" s="426" t="s">
        <v>750</v>
      </c>
      <c r="M13" s="421"/>
    </row>
    <row r="14" spans="2:13">
      <c r="B14" s="410"/>
      <c r="C14" s="552"/>
      <c r="D14" s="411"/>
      <c r="G14" s="418"/>
      <c r="H14" s="419"/>
      <c r="I14" s="420"/>
      <c r="J14" s="419"/>
      <c r="K14" s="419"/>
      <c r="L14" s="419"/>
      <c r="M14" s="421"/>
    </row>
    <row r="15" spans="2:13">
      <c r="B15" s="401"/>
      <c r="C15" s="406" t="s">
        <v>734</v>
      </c>
      <c r="D15" s="405"/>
      <c r="G15" s="418"/>
      <c r="H15" s="419" t="s">
        <v>752</v>
      </c>
      <c r="I15" s="425" t="s">
        <v>750</v>
      </c>
      <c r="J15" s="419"/>
      <c r="K15" s="419" t="s">
        <v>753</v>
      </c>
      <c r="L15" s="426" t="s">
        <v>750</v>
      </c>
      <c r="M15" s="421"/>
    </row>
    <row r="16" spans="2:13">
      <c r="B16" s="401"/>
      <c r="C16" s="406" t="s">
        <v>725</v>
      </c>
      <c r="D16" s="405"/>
      <c r="G16" s="418"/>
      <c r="H16" s="419"/>
      <c r="I16" s="420"/>
      <c r="J16" s="419"/>
      <c r="K16" s="419"/>
      <c r="L16" s="419"/>
      <c r="M16" s="421"/>
    </row>
    <row r="17" spans="2:13">
      <c r="B17" s="401"/>
      <c r="C17" s="406"/>
      <c r="D17" s="405"/>
      <c r="G17" s="422" t="s">
        <v>754</v>
      </c>
      <c r="H17" s="423" t="s">
        <v>755</v>
      </c>
      <c r="I17" s="420"/>
      <c r="J17" s="419"/>
      <c r="K17" s="419"/>
      <c r="L17" s="419"/>
      <c r="M17" s="421"/>
    </row>
    <row r="18" spans="2:13">
      <c r="B18" s="401"/>
      <c r="C18" s="406" t="s">
        <v>735</v>
      </c>
      <c r="D18" s="412" t="s">
        <v>725</v>
      </c>
      <c r="G18" s="418"/>
      <c r="H18" s="419"/>
      <c r="I18" s="420"/>
      <c r="J18" s="419"/>
      <c r="K18" s="419"/>
      <c r="L18" s="419"/>
      <c r="M18" s="421"/>
    </row>
    <row r="19" spans="2:13">
      <c r="B19" s="401"/>
      <c r="C19" s="406"/>
      <c r="D19" s="405"/>
      <c r="G19" s="418"/>
      <c r="H19" s="419" t="s">
        <v>756</v>
      </c>
      <c r="I19" s="425"/>
      <c r="J19" s="420"/>
      <c r="K19" s="420" t="s">
        <v>757</v>
      </c>
      <c r="L19" s="425"/>
      <c r="M19" s="421"/>
    </row>
    <row r="20" spans="2:13">
      <c r="B20" s="401"/>
      <c r="C20" s="406" t="s">
        <v>736</v>
      </c>
      <c r="D20" s="405"/>
      <c r="G20" s="418"/>
      <c r="H20" s="419"/>
      <c r="I20" s="420"/>
      <c r="J20" s="420"/>
      <c r="K20" s="420"/>
      <c r="L20" s="420"/>
      <c r="M20" s="421"/>
    </row>
    <row r="21" spans="2:13">
      <c r="B21" s="401"/>
      <c r="C21" s="413" t="s">
        <v>737</v>
      </c>
      <c r="D21" s="405"/>
      <c r="G21" s="418"/>
      <c r="H21" s="423" t="s">
        <v>758</v>
      </c>
      <c r="I21" s="420"/>
      <c r="J21" s="420"/>
      <c r="K21" s="420"/>
      <c r="L21" s="420"/>
      <c r="M21" s="421"/>
    </row>
    <row r="22" spans="2:13">
      <c r="B22" s="401"/>
      <c r="C22" s="406" t="s">
        <v>738</v>
      </c>
      <c r="D22" s="405">
        <v>0</v>
      </c>
      <c r="G22" s="418"/>
      <c r="H22" s="419"/>
      <c r="I22" s="420"/>
      <c r="J22" s="420"/>
      <c r="K22" s="420"/>
      <c r="L22" s="420"/>
      <c r="M22" s="421"/>
    </row>
    <row r="23" spans="2:13">
      <c r="B23" s="401"/>
      <c r="C23" s="406" t="s">
        <v>739</v>
      </c>
      <c r="D23" s="405">
        <v>46700000</v>
      </c>
      <c r="G23" s="418"/>
      <c r="H23" s="419" t="s">
        <v>759</v>
      </c>
      <c r="I23" s="425"/>
      <c r="J23" s="420"/>
      <c r="K23" s="420" t="s">
        <v>760</v>
      </c>
      <c r="L23" s="425" t="s">
        <v>761</v>
      </c>
      <c r="M23" s="421"/>
    </row>
    <row r="24" spans="2:13">
      <c r="B24" s="401"/>
      <c r="C24" s="406" t="s">
        <v>740</v>
      </c>
      <c r="D24" s="405">
        <v>30500000</v>
      </c>
      <c r="G24" s="418"/>
      <c r="H24" s="419"/>
      <c r="I24" s="420"/>
      <c r="J24" s="420"/>
      <c r="K24" s="420" t="s">
        <v>597</v>
      </c>
      <c r="L24" s="427" t="s">
        <v>597</v>
      </c>
      <c r="M24" s="421"/>
    </row>
    <row r="25" spans="2:13" ht="15.75" thickBot="1">
      <c r="B25" s="401"/>
      <c r="C25" s="406" t="s">
        <v>741</v>
      </c>
      <c r="D25" s="414">
        <f>D23-D24</f>
        <v>16200000</v>
      </c>
      <c r="G25" s="418"/>
      <c r="H25" s="419" t="s">
        <v>762</v>
      </c>
      <c r="I25" s="425" t="s">
        <v>761</v>
      </c>
      <c r="J25" s="420"/>
      <c r="K25" s="420" t="s">
        <v>763</v>
      </c>
      <c r="L25" s="425" t="e">
        <f>#REF!/1000</f>
        <v>#REF!</v>
      </c>
      <c r="M25" s="421"/>
    </row>
    <row r="26" spans="2:13" ht="15.75" thickTop="1">
      <c r="B26" s="401"/>
      <c r="C26" s="406"/>
      <c r="D26" s="405"/>
      <c r="G26" s="418"/>
      <c r="H26" s="419"/>
      <c r="I26" s="420" t="s">
        <v>597</v>
      </c>
      <c r="J26" s="420"/>
      <c r="K26" s="420"/>
      <c r="L26" s="420" t="s">
        <v>597</v>
      </c>
      <c r="M26" s="421"/>
    </row>
    <row r="27" spans="2:13">
      <c r="B27" s="401"/>
      <c r="C27" s="413" t="s">
        <v>742</v>
      </c>
      <c r="D27" s="405"/>
      <c r="G27" s="418"/>
      <c r="H27" s="423" t="s">
        <v>764</v>
      </c>
      <c r="I27" s="420"/>
      <c r="J27" s="420"/>
      <c r="K27" s="420"/>
      <c r="L27" s="420"/>
      <c r="M27" s="421"/>
    </row>
    <row r="28" spans="2:13">
      <c r="B28" s="401"/>
      <c r="C28" s="406" t="s">
        <v>738</v>
      </c>
      <c r="D28" s="405">
        <v>0</v>
      </c>
      <c r="G28" s="418"/>
      <c r="H28" s="419"/>
      <c r="I28" s="420"/>
      <c r="J28" s="420"/>
      <c r="K28" s="420"/>
      <c r="L28" s="420"/>
      <c r="M28" s="421"/>
    </row>
    <row r="29" spans="2:13">
      <c r="B29" s="401"/>
      <c r="C29" s="406" t="s">
        <v>739</v>
      </c>
      <c r="D29" s="405">
        <v>15000000</v>
      </c>
      <c r="G29" s="418"/>
      <c r="H29" s="419" t="s">
        <v>765</v>
      </c>
      <c r="I29" s="425" t="s">
        <v>761</v>
      </c>
      <c r="J29" s="420"/>
      <c r="K29" s="420" t="s">
        <v>766</v>
      </c>
      <c r="L29" s="425" t="s">
        <v>761</v>
      </c>
      <c r="M29" s="421"/>
    </row>
    <row r="30" spans="2:13">
      <c r="B30" s="401"/>
      <c r="C30" s="406" t="s">
        <v>740</v>
      </c>
      <c r="D30" s="405">
        <v>0</v>
      </c>
      <c r="G30" s="418"/>
      <c r="H30" s="419"/>
      <c r="I30" s="420"/>
      <c r="J30" s="420"/>
      <c r="K30" s="420"/>
      <c r="L30" s="420"/>
      <c r="M30" s="421"/>
    </row>
    <row r="31" spans="2:13" ht="15.75" thickBot="1">
      <c r="B31" s="401"/>
      <c r="C31" s="406" t="s">
        <v>741</v>
      </c>
      <c r="D31" s="414">
        <f>D29-D30</f>
        <v>15000000</v>
      </c>
      <c r="G31" s="418"/>
      <c r="H31" s="419" t="s">
        <v>767</v>
      </c>
      <c r="I31" s="428"/>
      <c r="J31" s="420"/>
      <c r="K31" s="420" t="s">
        <v>768</v>
      </c>
      <c r="L31" s="425"/>
      <c r="M31" s="421"/>
    </row>
    <row r="32" spans="2:13" ht="16.5" thickTop="1" thickBot="1">
      <c r="B32" s="415"/>
      <c r="C32" s="416"/>
      <c r="D32" s="417"/>
      <c r="G32" s="418"/>
      <c r="H32" s="419"/>
      <c r="I32" s="420" t="s">
        <v>597</v>
      </c>
      <c r="J32" s="420"/>
      <c r="K32" s="420"/>
      <c r="L32" s="420" t="s">
        <v>597</v>
      </c>
      <c r="M32" s="421"/>
    </row>
    <row r="33" spans="7:13">
      <c r="G33" s="422" t="s">
        <v>769</v>
      </c>
      <c r="H33" s="419" t="s">
        <v>770</v>
      </c>
      <c r="I33" s="420"/>
      <c r="J33" s="420"/>
      <c r="K33" s="420"/>
      <c r="L33" s="420"/>
      <c r="M33" s="421"/>
    </row>
    <row r="34" spans="7:13">
      <c r="G34" s="418"/>
      <c r="H34" s="419"/>
      <c r="I34" s="420"/>
      <c r="J34" s="420"/>
      <c r="K34" s="420"/>
      <c r="L34" s="420"/>
      <c r="M34" s="421"/>
    </row>
    <row r="35" spans="7:13">
      <c r="G35" s="418"/>
      <c r="H35" s="419" t="s">
        <v>771</v>
      </c>
      <c r="I35" s="425" t="s">
        <v>761</v>
      </c>
      <c r="J35" s="420"/>
      <c r="K35" s="420" t="s">
        <v>772</v>
      </c>
      <c r="L35" s="425" t="e">
        <f>#REF!/1000</f>
        <v>#REF!</v>
      </c>
      <c r="M35" s="421"/>
    </row>
    <row r="36" spans="7:13">
      <c r="G36" s="418"/>
      <c r="H36" s="419"/>
      <c r="I36" s="420" t="s">
        <v>597</v>
      </c>
      <c r="J36" s="420"/>
      <c r="K36" s="420"/>
      <c r="L36" s="420"/>
      <c r="M36" s="421"/>
    </row>
    <row r="37" spans="7:13">
      <c r="G37" s="418"/>
      <c r="H37" s="419" t="s">
        <v>773</v>
      </c>
      <c r="I37" s="425" t="s">
        <v>761</v>
      </c>
      <c r="J37" s="420"/>
      <c r="K37" s="420" t="s">
        <v>774</v>
      </c>
      <c r="L37" s="425" t="s">
        <v>761</v>
      </c>
      <c r="M37" s="421"/>
    </row>
    <row r="38" spans="7:13">
      <c r="G38" s="418"/>
      <c r="H38" s="419"/>
      <c r="I38" s="420"/>
      <c r="J38" s="420"/>
      <c r="K38" s="420"/>
      <c r="L38" s="420"/>
      <c r="M38" s="421"/>
    </row>
    <row r="39" spans="7:13">
      <c r="G39" s="418"/>
      <c r="H39" s="419" t="s">
        <v>775</v>
      </c>
      <c r="I39" s="425" t="s">
        <v>761</v>
      </c>
      <c r="J39" s="420"/>
      <c r="K39" s="420" t="s">
        <v>776</v>
      </c>
      <c r="L39" s="425" t="s">
        <v>761</v>
      </c>
      <c r="M39" s="421"/>
    </row>
    <row r="40" spans="7:13">
      <c r="G40" s="418"/>
      <c r="H40" s="419" t="s">
        <v>777</v>
      </c>
      <c r="I40" s="420"/>
      <c r="J40" s="419"/>
      <c r="K40" s="419"/>
      <c r="L40" s="419"/>
      <c r="M40" s="421"/>
    </row>
    <row r="41" spans="7:13">
      <c r="G41" s="418"/>
      <c r="H41" s="419"/>
      <c r="I41" s="420"/>
      <c r="J41" s="419"/>
      <c r="K41" s="419"/>
      <c r="L41" s="419"/>
      <c r="M41" s="421"/>
    </row>
    <row r="42" spans="7:13">
      <c r="G42" s="422" t="s">
        <v>778</v>
      </c>
      <c r="H42" s="419" t="s">
        <v>779</v>
      </c>
      <c r="I42" s="420"/>
      <c r="J42" s="419"/>
      <c r="K42" s="419"/>
      <c r="L42" s="419"/>
      <c r="M42" s="421"/>
    </row>
    <row r="43" spans="7:13">
      <c r="G43" s="418"/>
      <c r="H43" s="419" t="s">
        <v>780</v>
      </c>
      <c r="I43" s="420"/>
      <c r="J43" s="419"/>
      <c r="K43" s="419"/>
      <c r="L43" s="419"/>
      <c r="M43" s="421"/>
    </row>
    <row r="44" spans="7:13">
      <c r="G44" s="418"/>
      <c r="H44" s="419"/>
      <c r="I44" s="420"/>
      <c r="J44" s="419"/>
      <c r="K44" s="419"/>
      <c r="L44" s="419"/>
      <c r="M44" s="421"/>
    </row>
    <row r="45" spans="7:13">
      <c r="G45" s="418"/>
      <c r="H45" s="419" t="s">
        <v>781</v>
      </c>
      <c r="I45" s="420"/>
      <c r="J45" s="419"/>
      <c r="K45" s="419" t="s">
        <v>782</v>
      </c>
      <c r="L45" s="419"/>
      <c r="M45" s="421"/>
    </row>
    <row r="46" spans="7:13">
      <c r="G46" s="418"/>
      <c r="H46" s="419" t="s">
        <v>783</v>
      </c>
      <c r="I46" s="425"/>
      <c r="J46" s="419"/>
      <c r="K46" s="419"/>
      <c r="L46" s="429"/>
      <c r="M46" s="421"/>
    </row>
    <row r="47" spans="7:13">
      <c r="G47" s="418"/>
      <c r="H47" s="419"/>
      <c r="I47" s="420"/>
      <c r="J47" s="419"/>
      <c r="K47" s="419"/>
      <c r="L47" s="430"/>
      <c r="M47" s="421"/>
    </row>
    <row r="48" spans="7:13">
      <c r="G48" s="431"/>
      <c r="H48" s="432"/>
      <c r="I48" s="433"/>
      <c r="J48" s="432"/>
      <c r="K48" s="432"/>
      <c r="L48" s="432"/>
      <c r="M48" s="434"/>
    </row>
    <row r="49" spans="7:13">
      <c r="G49" s="540"/>
      <c r="H49" s="541"/>
      <c r="I49" s="541"/>
      <c r="J49" s="541"/>
      <c r="K49" s="541"/>
      <c r="L49" s="541"/>
      <c r="M49" s="542"/>
    </row>
    <row r="50" spans="7:13" ht="15.75">
      <c r="G50" s="435"/>
      <c r="H50" s="436"/>
      <c r="I50" s="436"/>
      <c r="J50" s="437"/>
      <c r="K50" s="438"/>
      <c r="L50" s="439"/>
      <c r="M50" s="440"/>
    </row>
    <row r="51" spans="7:13" ht="15.75">
      <c r="G51" s="441"/>
      <c r="H51" s="442"/>
      <c r="I51" s="443"/>
      <c r="J51" s="437"/>
      <c r="K51" s="444"/>
      <c r="L51" s="443"/>
      <c r="M51" s="445"/>
    </row>
    <row r="52" spans="7:13" ht="15.75">
      <c r="G52" s="441"/>
      <c r="H52" s="442"/>
      <c r="I52" s="443"/>
      <c r="J52" s="437"/>
      <c r="K52" s="444"/>
      <c r="L52" s="443"/>
      <c r="M52" s="445"/>
    </row>
    <row r="53" spans="7:13" ht="15.75">
      <c r="G53" s="441"/>
      <c r="H53" s="442"/>
      <c r="I53" s="446"/>
      <c r="J53" s="437"/>
      <c r="K53" s="444"/>
      <c r="L53" s="446"/>
      <c r="M53" s="447"/>
    </row>
    <row r="54" spans="7:13">
      <c r="G54" s="448"/>
      <c r="H54" s="446"/>
      <c r="I54" s="446"/>
      <c r="J54" s="437"/>
      <c r="K54" s="438"/>
      <c r="L54" s="439"/>
      <c r="M54" s="440"/>
    </row>
    <row r="55" spans="7:13" ht="15.75">
      <c r="G55" s="441"/>
      <c r="H55" s="436"/>
      <c r="I55" s="436"/>
      <c r="J55" s="437"/>
      <c r="K55" s="438"/>
      <c r="L55" s="439"/>
      <c r="M55" s="440"/>
    </row>
    <row r="56" spans="7:13" ht="15.75">
      <c r="G56" s="441"/>
      <c r="H56" s="436"/>
      <c r="I56" s="436"/>
      <c r="J56" s="437"/>
      <c r="K56" s="449"/>
      <c r="L56" s="449"/>
      <c r="M56" s="447"/>
    </row>
    <row r="57" spans="7:13" ht="15.75">
      <c r="G57" s="441"/>
      <c r="H57" s="436"/>
      <c r="I57" s="436"/>
      <c r="J57" s="437"/>
      <c r="K57" s="444"/>
      <c r="L57" s="449"/>
      <c r="M57" s="440"/>
    </row>
    <row r="58" spans="7:13" ht="15.75">
      <c r="G58" s="441"/>
      <c r="H58" s="442"/>
      <c r="I58" s="446"/>
      <c r="J58" s="437"/>
      <c r="K58" s="444"/>
      <c r="L58" s="446"/>
      <c r="M58" s="440"/>
    </row>
    <row r="59" spans="7:13" ht="15.75">
      <c r="G59" s="448"/>
      <c r="H59" s="442"/>
      <c r="I59" s="442"/>
      <c r="J59" s="437"/>
      <c r="K59" s="444"/>
      <c r="L59" s="450"/>
      <c r="M59" s="451"/>
    </row>
    <row r="60" spans="7:13" ht="15.75">
      <c r="G60" s="441"/>
      <c r="H60" s="442"/>
      <c r="I60" s="442"/>
      <c r="J60" s="437"/>
      <c r="K60" s="444"/>
      <c r="L60" s="446"/>
      <c r="M60" s="440"/>
    </row>
    <row r="61" spans="7:13" ht="15.75">
      <c r="G61" s="441"/>
      <c r="H61" s="436"/>
      <c r="I61" s="436"/>
      <c r="J61" s="437"/>
      <c r="K61" s="444"/>
      <c r="L61" s="438"/>
      <c r="M61" s="440"/>
    </row>
    <row r="62" spans="7:13" ht="15.75">
      <c r="G62" s="441"/>
      <c r="H62" s="452"/>
      <c r="I62" s="452"/>
      <c r="J62" s="419"/>
      <c r="K62" s="444"/>
      <c r="L62" s="438"/>
      <c r="M62" s="440"/>
    </row>
    <row r="63" spans="7:13" ht="15.75">
      <c r="G63" s="441"/>
      <c r="H63" s="452"/>
      <c r="I63" s="452"/>
      <c r="J63" s="419"/>
      <c r="K63" s="444"/>
      <c r="L63" s="438"/>
      <c r="M63" s="440"/>
    </row>
    <row r="64" spans="7:13" ht="15.75">
      <c r="G64" s="441"/>
      <c r="H64" s="452"/>
      <c r="I64" s="452"/>
      <c r="J64" s="419"/>
      <c r="K64" s="444"/>
      <c r="L64" s="453"/>
      <c r="M64" s="440"/>
    </row>
    <row r="65" spans="7:13" ht="15.75">
      <c r="G65" s="441"/>
      <c r="H65" s="442"/>
      <c r="I65" s="452"/>
      <c r="J65" s="442"/>
      <c r="K65" s="444"/>
      <c r="L65" s="452"/>
      <c r="M65" s="440"/>
    </row>
    <row r="66" spans="7:13" ht="15.75">
      <c r="G66" s="543" t="s">
        <v>784</v>
      </c>
      <c r="H66" s="544"/>
      <c r="I66" s="452"/>
      <c r="J66" s="442"/>
      <c r="K66" s="442"/>
      <c r="L66" s="452" t="s">
        <v>785</v>
      </c>
      <c r="M66" s="440"/>
    </row>
    <row r="67" spans="7:13" ht="16.5" thickBot="1">
      <c r="G67" s="454"/>
      <c r="H67" s="455"/>
      <c r="I67" s="455"/>
      <c r="J67" s="456"/>
      <c r="K67" s="456"/>
      <c r="L67" s="456"/>
      <c r="M67" s="457"/>
    </row>
  </sheetData>
  <mergeCells count="8">
    <mergeCell ref="G49:M49"/>
    <mergeCell ref="G66:H66"/>
    <mergeCell ref="B3:D3"/>
    <mergeCell ref="B4:D4"/>
    <mergeCell ref="C7:C8"/>
    <mergeCell ref="C13:C14"/>
    <mergeCell ref="G3:M3"/>
    <mergeCell ref="G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D60"/>
  <sheetViews>
    <sheetView workbookViewId="0">
      <selection activeCell="B4" sqref="B4"/>
    </sheetView>
  </sheetViews>
  <sheetFormatPr defaultRowHeight="15"/>
  <cols>
    <col min="2" max="2" width="52.42578125" bestFit="1" customWidth="1"/>
    <col min="3" max="3" width="39.42578125" bestFit="1" customWidth="1"/>
  </cols>
  <sheetData>
    <row r="2" spans="2:4" ht="15.75">
      <c r="B2" s="559" t="s">
        <v>830</v>
      </c>
      <c r="C2" s="559"/>
      <c r="D2" s="559"/>
    </row>
    <row r="3" spans="2:4">
      <c r="B3" s="458"/>
      <c r="C3" s="459" t="s">
        <v>786</v>
      </c>
      <c r="D3" s="458"/>
    </row>
    <row r="4" spans="2:4">
      <c r="B4" s="458" t="s">
        <v>787</v>
      </c>
      <c r="C4" s="458"/>
      <c r="D4" s="275"/>
    </row>
    <row r="5" spans="2:4">
      <c r="B5" s="460"/>
      <c r="C5" s="460"/>
      <c r="D5" s="460"/>
    </row>
    <row r="6" spans="2:4">
      <c r="B6" s="460" t="s">
        <v>788</v>
      </c>
      <c r="C6" s="460"/>
      <c r="D6" s="460"/>
    </row>
    <row r="7" spans="2:4">
      <c r="B7" s="460" t="s">
        <v>682</v>
      </c>
      <c r="D7" s="460"/>
    </row>
    <row r="8" spans="2:4">
      <c r="B8" s="460" t="s">
        <v>789</v>
      </c>
      <c r="D8" s="460"/>
    </row>
    <row r="9" spans="2:4">
      <c r="B9" s="460" t="s">
        <v>790</v>
      </c>
      <c r="D9" s="460"/>
    </row>
    <row r="10" spans="2:4">
      <c r="B10" s="460" t="s">
        <v>791</v>
      </c>
      <c r="D10" s="460"/>
    </row>
    <row r="11" spans="2:4">
      <c r="B11" s="460"/>
      <c r="D11" s="460"/>
    </row>
    <row r="12" spans="2:4">
      <c r="B12" s="460" t="s">
        <v>792</v>
      </c>
      <c r="D12" s="460"/>
    </row>
    <row r="13" spans="2:4">
      <c r="B13" s="460" t="s">
        <v>793</v>
      </c>
      <c r="D13" s="460"/>
    </row>
    <row r="14" spans="2:4">
      <c r="B14" s="460" t="s">
        <v>794</v>
      </c>
      <c r="D14" s="461"/>
    </row>
    <row r="15" spans="2:4">
      <c r="B15" s="460" t="s">
        <v>795</v>
      </c>
      <c r="D15" s="460"/>
    </row>
    <row r="16" spans="2:4">
      <c r="B16" s="460" t="s">
        <v>796</v>
      </c>
      <c r="D16" s="462"/>
    </row>
    <row r="17" spans="2:4">
      <c r="B17" s="460"/>
      <c r="C17" s="460"/>
      <c r="D17" s="460"/>
    </row>
    <row r="18" spans="2:4">
      <c r="B18" s="460" t="s">
        <v>797</v>
      </c>
      <c r="C18" s="460"/>
      <c r="D18" s="460"/>
    </row>
    <row r="19" spans="2:4">
      <c r="B19" s="460" t="s">
        <v>798</v>
      </c>
      <c r="C19" s="460"/>
      <c r="D19" s="460"/>
    </row>
    <row r="20" spans="2:4">
      <c r="B20" s="460" t="s">
        <v>799</v>
      </c>
      <c r="C20" s="460"/>
      <c r="D20" s="460"/>
    </row>
    <row r="21" spans="2:4">
      <c r="B21" s="460" t="s">
        <v>800</v>
      </c>
      <c r="C21" s="460"/>
      <c r="D21" s="460"/>
    </row>
    <row r="22" spans="2:4">
      <c r="B22" s="460" t="s">
        <v>801</v>
      </c>
      <c r="C22" s="460"/>
      <c r="D22" s="460"/>
    </row>
    <row r="23" spans="2:4">
      <c r="B23" s="463" t="s">
        <v>802</v>
      </c>
      <c r="C23" s="460"/>
      <c r="D23" s="460"/>
    </row>
    <row r="24" spans="2:4">
      <c r="B24" s="460"/>
      <c r="C24" s="460"/>
      <c r="D24" s="460"/>
    </row>
    <row r="25" spans="2:4">
      <c r="B25" s="460" t="s">
        <v>200</v>
      </c>
      <c r="C25" s="460"/>
      <c r="D25" s="460"/>
    </row>
    <row r="26" spans="2:4">
      <c r="B26" s="460" t="s">
        <v>803</v>
      </c>
      <c r="C26" s="460"/>
      <c r="D26" s="460"/>
    </row>
    <row r="27" spans="2:4">
      <c r="B27" s="460" t="s">
        <v>804</v>
      </c>
      <c r="C27" s="460"/>
      <c r="D27" s="460"/>
    </row>
    <row r="28" spans="2:4">
      <c r="B28" s="460"/>
      <c r="C28" s="460"/>
      <c r="D28" s="460"/>
    </row>
    <row r="29" spans="2:4">
      <c r="B29" s="460" t="s">
        <v>805</v>
      </c>
      <c r="C29" s="460"/>
      <c r="D29" s="460"/>
    </row>
    <row r="30" spans="2:4">
      <c r="B30" s="460" t="s">
        <v>806</v>
      </c>
      <c r="C30" s="460"/>
      <c r="D30" s="460"/>
    </row>
    <row r="31" spans="2:4">
      <c r="B31" s="460"/>
      <c r="C31" s="460"/>
      <c r="D31" s="460"/>
    </row>
    <row r="32" spans="2:4">
      <c r="B32" s="460" t="s">
        <v>807</v>
      </c>
      <c r="C32" s="460"/>
      <c r="D32" s="460"/>
    </row>
    <row r="33" spans="2:4">
      <c r="B33" s="460" t="s">
        <v>808</v>
      </c>
      <c r="C33" s="460"/>
      <c r="D33" s="460"/>
    </row>
    <row r="34" spans="2:4">
      <c r="B34" s="460" t="s">
        <v>809</v>
      </c>
      <c r="C34" s="460"/>
      <c r="D34" s="460"/>
    </row>
    <row r="35" spans="2:4">
      <c r="B35" s="460"/>
      <c r="C35" s="460"/>
      <c r="D35" s="460"/>
    </row>
    <row r="36" spans="2:4">
      <c r="B36" s="460" t="s">
        <v>810</v>
      </c>
      <c r="C36" s="460"/>
      <c r="D36" s="460"/>
    </row>
    <row r="37" spans="2:4">
      <c r="B37" s="460"/>
      <c r="C37" s="460"/>
      <c r="D37" s="460"/>
    </row>
    <row r="38" spans="2:4">
      <c r="B38" s="460" t="s">
        <v>811</v>
      </c>
      <c r="C38" s="460"/>
      <c r="D38" s="460"/>
    </row>
    <row r="39" spans="2:4">
      <c r="B39" s="460" t="s">
        <v>812</v>
      </c>
      <c r="C39" s="460"/>
      <c r="D39" s="460"/>
    </row>
    <row r="40" spans="2:4">
      <c r="B40" s="460" t="s">
        <v>813</v>
      </c>
      <c r="C40" s="460"/>
      <c r="D40" s="460"/>
    </row>
    <row r="41" spans="2:4">
      <c r="B41" s="460"/>
      <c r="C41" s="460"/>
      <c r="D41" s="460"/>
    </row>
    <row r="42" spans="2:4">
      <c r="B42" s="460" t="s">
        <v>814</v>
      </c>
      <c r="C42" s="460"/>
      <c r="D42" s="460"/>
    </row>
    <row r="43" spans="2:4">
      <c r="B43" s="460" t="s">
        <v>815</v>
      </c>
      <c r="C43" s="460"/>
      <c r="D43" s="460"/>
    </row>
    <row r="44" spans="2:4">
      <c r="B44" s="460" t="s">
        <v>816</v>
      </c>
      <c r="C44" s="460"/>
      <c r="D44" s="460"/>
    </row>
    <row r="45" spans="2:4">
      <c r="B45" s="460" t="s">
        <v>817</v>
      </c>
      <c r="C45" s="460"/>
      <c r="D45" s="460"/>
    </row>
    <row r="46" spans="2:4">
      <c r="B46" s="460" t="s">
        <v>818</v>
      </c>
      <c r="C46" s="460"/>
      <c r="D46" s="460"/>
    </row>
    <row r="47" spans="2:4">
      <c r="B47" s="460"/>
      <c r="C47" s="460"/>
      <c r="D47" s="460"/>
    </row>
    <row r="48" spans="2:4">
      <c r="B48" s="460" t="s">
        <v>819</v>
      </c>
      <c r="C48" s="460"/>
      <c r="D48" s="460"/>
    </row>
    <row r="49" spans="2:4">
      <c r="B49" s="460" t="s">
        <v>820</v>
      </c>
      <c r="C49" s="460"/>
      <c r="D49" s="460"/>
    </row>
    <row r="50" spans="2:4">
      <c r="B50" s="460"/>
      <c r="C50" s="460"/>
      <c r="D50" s="460"/>
    </row>
    <row r="51" spans="2:4">
      <c r="B51" s="460" t="s">
        <v>821</v>
      </c>
      <c r="C51" s="460"/>
      <c r="D51" s="460"/>
    </row>
    <row r="52" spans="2:4">
      <c r="B52" s="460"/>
      <c r="C52" s="460"/>
      <c r="D52" s="460"/>
    </row>
    <row r="53" spans="2:4">
      <c r="B53" s="460" t="s">
        <v>822</v>
      </c>
      <c r="C53" s="460"/>
      <c r="D53" s="460"/>
    </row>
    <row r="54" spans="2:4">
      <c r="B54" s="460" t="s">
        <v>823</v>
      </c>
      <c r="C54" s="460"/>
      <c r="D54" s="460"/>
    </row>
    <row r="55" spans="2:4">
      <c r="B55" s="460" t="s">
        <v>824</v>
      </c>
      <c r="C55" s="460"/>
      <c r="D55" s="460"/>
    </row>
    <row r="56" spans="2:4">
      <c r="B56" s="460" t="s">
        <v>825</v>
      </c>
      <c r="C56" s="460"/>
      <c r="D56" s="460"/>
    </row>
    <row r="57" spans="2:4">
      <c r="B57" s="460" t="s">
        <v>826</v>
      </c>
      <c r="C57" s="460"/>
      <c r="D57" s="460"/>
    </row>
    <row r="58" spans="2:4">
      <c r="B58" s="460" t="s">
        <v>827</v>
      </c>
      <c r="C58" s="460"/>
      <c r="D58" s="460"/>
    </row>
    <row r="59" spans="2:4">
      <c r="B59" s="460" t="s">
        <v>828</v>
      </c>
      <c r="C59" s="460"/>
      <c r="D59" s="460"/>
    </row>
    <row r="60" spans="2:4">
      <c r="B60" s="460" t="s">
        <v>829</v>
      </c>
      <c r="C60" s="460"/>
      <c r="D60" s="460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Bs,Pl,Ct,Mat</vt:lpstr>
      <vt:lpstr>TDS REC</vt:lpstr>
      <vt:lpstr>VAT REC</vt:lpstr>
      <vt:lpstr>Salary statement</vt:lpstr>
      <vt:lpstr>Reports </vt:lpstr>
      <vt:lpstr>Check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nsvm28</dc:creator>
  <cp:lastModifiedBy>Ziya </cp:lastModifiedBy>
  <cp:lastPrinted>2011-12-13T05:19:46Z</cp:lastPrinted>
  <dcterms:created xsi:type="dcterms:W3CDTF">2011-12-08T07:32:06Z</dcterms:created>
  <dcterms:modified xsi:type="dcterms:W3CDTF">2012-04-03T11:32:01Z</dcterms:modified>
</cp:coreProperties>
</file>