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12\Desktop\"/>
    </mc:Choice>
  </mc:AlternateContent>
  <bookViews>
    <workbookView xWindow="0" yWindow="0" windowWidth="15360" windowHeight="7065"/>
  </bookViews>
  <sheets>
    <sheet name="Sheet1" sheetId="1" r:id="rId1"/>
  </sheets>
  <definedNames>
    <definedName name="_xlnm.Print_Area" localSheetId="0">Sheet1!$B$3:$J$23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F20" i="1" l="1"/>
  <c r="F21" i="1"/>
  <c r="F19" i="1"/>
  <c r="F17" i="1"/>
  <c r="F18" i="1"/>
  <c r="F16" i="1"/>
  <c r="F14" i="1"/>
  <c r="F15" i="1"/>
  <c r="F13" i="1"/>
  <c r="F11" i="1"/>
  <c r="F12" i="1"/>
  <c r="F10" i="1"/>
  <c r="H10" i="1" s="1"/>
  <c r="H19" i="1" l="1"/>
  <c r="I19" i="1" s="1"/>
  <c r="H21" i="1"/>
  <c r="I21" i="1" s="1"/>
  <c r="H20" i="1"/>
  <c r="I20" i="1" s="1"/>
  <c r="H15" i="1"/>
  <c r="I15" i="1" s="1"/>
  <c r="H14" i="1"/>
  <c r="I14" i="1" s="1"/>
  <c r="H16" i="1"/>
  <c r="I16" i="1" s="1"/>
  <c r="H18" i="1"/>
  <c r="I18" i="1" s="1"/>
  <c r="H12" i="1"/>
  <c r="I12" i="1" s="1"/>
  <c r="H11" i="1"/>
  <c r="I11" i="1" s="1"/>
  <c r="H13" i="1"/>
  <c r="I13" i="1" s="1"/>
  <c r="H17" i="1"/>
  <c r="I17" i="1" s="1"/>
  <c r="E8" i="1"/>
  <c r="E10" i="1" l="1"/>
  <c r="E11" i="1"/>
  <c r="J11" i="1" s="1"/>
  <c r="E12" i="1"/>
  <c r="J12" i="1" s="1"/>
  <c r="E13" i="1"/>
  <c r="J13" i="1" s="1"/>
  <c r="E14" i="1"/>
  <c r="J14" i="1" s="1"/>
  <c r="E15" i="1"/>
  <c r="J15" i="1" s="1"/>
  <c r="E16" i="1"/>
  <c r="J16" i="1" s="1"/>
  <c r="E17" i="1"/>
  <c r="J17" i="1" s="1"/>
  <c r="E18" i="1"/>
  <c r="J18" i="1" s="1"/>
  <c r="E19" i="1"/>
  <c r="J19" i="1" s="1"/>
  <c r="E20" i="1"/>
  <c r="J20" i="1" s="1"/>
  <c r="E21" i="1"/>
  <c r="J21" i="1" s="1"/>
  <c r="E22" i="1" l="1"/>
  <c r="I10" i="1"/>
  <c r="J10" i="1" l="1"/>
  <c r="J22" i="1" s="1"/>
  <c r="I22" i="1"/>
</calcChain>
</file>

<file path=xl/sharedStrings.xml><?xml version="1.0" encoding="utf-8"?>
<sst xmlns="http://schemas.openxmlformats.org/spreadsheetml/2006/main" count="29" uniqueCount="26">
  <si>
    <t>Interest on Service Tax Calculator</t>
  </si>
  <si>
    <t>2016-17</t>
  </si>
  <si>
    <t>Trunover of P.Y exceding Rs 60 Lack</t>
  </si>
  <si>
    <t>Applicable Interest rate</t>
  </si>
  <si>
    <t>Month</t>
  </si>
  <si>
    <t>Due Date of Payment</t>
  </si>
  <si>
    <t>YES</t>
  </si>
  <si>
    <t>NO</t>
  </si>
  <si>
    <t>Actual Date of Payment</t>
  </si>
  <si>
    <t>HUF</t>
  </si>
  <si>
    <t>Service tax Collected But Not Remited to Govt</t>
  </si>
  <si>
    <t>Applicable Rate</t>
  </si>
  <si>
    <t>Service Tax Amount in Rs.</t>
  </si>
  <si>
    <t>Basic Amount</t>
  </si>
  <si>
    <t>INDIVIDUAL</t>
  </si>
  <si>
    <t>COMPANY</t>
  </si>
  <si>
    <t>http://www.cbec.gov.in/htdocs-servicetax/st-notifications/st-notifications-2016/st13-2016.pdf</t>
  </si>
  <si>
    <t>Interest rate circuler</t>
  </si>
  <si>
    <t>Delay in no of days</t>
  </si>
  <si>
    <t>Interest</t>
  </si>
  <si>
    <t>Period</t>
  </si>
  <si>
    <t>Total 
amount</t>
  </si>
  <si>
    <t>FIRM</t>
  </si>
  <si>
    <t>OTHERS</t>
  </si>
  <si>
    <t>AOP/BOI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</si>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</sst>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dd\-mm\-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5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u/>
      <sz val="11"/>
      <color theme="10"/>
      <name val="Calibri"/>
      <family val="2"/>
      <scheme val="minor"/>
    </font>
    <font>
      <b/>
      <sz val="20"/>
      <color theme="1"/>
      <name val="Cambria"/>
      <family val="1"/>
    </font>
    <font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3EF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164" fontId="4" fillId="4" borderId="21" xfId="0" applyNumberFormat="1" applyFont="1" applyFill="1" applyBorder="1"/>
    <xf numFmtId="165" fontId="4" fillId="4" borderId="13" xfId="2" applyNumberFormat="1" applyFont="1" applyFill="1" applyBorder="1"/>
    <xf numFmtId="9" fontId="4" fillId="4" borderId="13" xfId="1" applyFont="1" applyFill="1" applyBorder="1"/>
    <xf numFmtId="166" fontId="4" fillId="4" borderId="13" xfId="0" applyNumberFormat="1" applyFont="1" applyFill="1" applyBorder="1" applyAlignment="1">
      <alignment horizontal="left"/>
    </xf>
    <xf numFmtId="14" fontId="4" fillId="4" borderId="13" xfId="0" applyNumberFormat="1" applyFont="1" applyFill="1" applyBorder="1"/>
    <xf numFmtId="165" fontId="4" fillId="4" borderId="22" xfId="2" applyNumberFormat="1" applyFont="1" applyFill="1" applyBorder="1"/>
    <xf numFmtId="0" fontId="4" fillId="4" borderId="13" xfId="0" applyFont="1" applyFill="1" applyBorder="1"/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1" xfId="0" applyFont="1" applyFill="1" applyBorder="1"/>
    <xf numFmtId="9" fontId="5" fillId="5" borderId="17" xfId="1" applyFont="1" applyFill="1" applyBorder="1" applyAlignment="1">
      <alignment horizontal="left"/>
    </xf>
    <xf numFmtId="0" fontId="5" fillId="5" borderId="18" xfId="0" applyFont="1" applyFill="1" applyBorder="1" applyAlignment="1">
      <alignment wrapText="1"/>
    </xf>
    <xf numFmtId="0" fontId="5" fillId="5" borderId="19" xfId="0" applyFont="1" applyFill="1" applyBorder="1" applyAlignment="1">
      <alignment wrapText="1"/>
    </xf>
    <xf numFmtId="0" fontId="5" fillId="5" borderId="19" xfId="0" applyFont="1" applyFill="1" applyBorder="1" applyAlignment="1"/>
    <xf numFmtId="0" fontId="2" fillId="5" borderId="19" xfId="0" applyFont="1" applyFill="1" applyBorder="1" applyAlignment="1">
      <alignment wrapText="1"/>
    </xf>
    <xf numFmtId="0" fontId="5" fillId="5" borderId="20" xfId="0" applyFont="1" applyFill="1" applyBorder="1" applyAlignment="1">
      <alignment wrapText="1"/>
    </xf>
    <xf numFmtId="0" fontId="2" fillId="5" borderId="10" xfId="0" applyFont="1" applyFill="1" applyBorder="1"/>
    <xf numFmtId="165" fontId="2" fillId="5" borderId="11" xfId="0" applyNumberFormat="1" applyFont="1" applyFill="1" applyBorder="1"/>
    <xf numFmtId="0" fontId="2" fillId="5" borderId="11" xfId="0" applyFont="1" applyFill="1" applyBorder="1"/>
    <xf numFmtId="165" fontId="2" fillId="5" borderId="12" xfId="0" applyNumberFormat="1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2" borderId="0" xfId="0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6" fillId="2" borderId="0" xfId="3" applyFill="1" applyBorder="1" applyAlignment="1"/>
    <xf numFmtId="0" fontId="5" fillId="5" borderId="19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2FEA2"/>
      <color rgb="FFE8F9DF"/>
      <color rgb="FFC3E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342900</xdr:colOff>
          <xdr:row>6</xdr:row>
          <xdr:rowOff>342900</xdr:rowOff>
        </xdr:from>
        <xdr:to>
          <xdr:col>21</xdr:col>
          <xdr:colOff>514350</xdr:colOff>
          <xdr:row>10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</a:rPr>
                <a:t>PRINT SHEET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bec.gov.in/htdocs-servicetax/st-notifications/st-notifications-2016/st13-2016.pdf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2:N27"/>
  <sheetViews>
    <sheetView showGridLines="0" tabSelected="1" view="pageBreakPreview" zoomScale="70" zoomScaleNormal="70" zoomScaleSheetLayoutView="70" workbookViewId="0">
      <selection activeCell="P6" sqref="P6"/>
    </sheetView>
  </sheetViews>
  <sheetFormatPr defaultRowHeight="15" x14ac:dyDescent="0.25"/>
  <cols>
    <col min="1" max="1" width="9.140625" style="27"/>
    <col min="2" max="2" width="10.5703125" style="27" customWidth="1"/>
    <col min="3" max="3" width="16.28515625" style="27" customWidth="1"/>
    <col min="4" max="4" width="16.140625" style="27" customWidth="1"/>
    <col min="5" max="5" width="15.5703125" style="27" customWidth="1"/>
    <col min="6" max="6" width="15" style="27" customWidth="1"/>
    <col min="7" max="7" width="14.5703125" style="27" customWidth="1"/>
    <col min="8" max="8" width="15.7109375" style="27" customWidth="1"/>
    <col min="9" max="9" width="11.7109375" style="27" customWidth="1"/>
    <col min="10" max="10" width="13" style="27" customWidth="1"/>
    <col min="11" max="11" width="4.5703125" style="27" hidden="1" customWidth="1"/>
    <col min="12" max="12" width="9.140625" style="27" hidden="1" customWidth="1"/>
    <col min="13" max="13" width="4" style="27" hidden="1" customWidth="1"/>
    <col min="14" max="14" width="11.42578125" style="27" hidden="1" customWidth="1"/>
    <col min="15" max="16" width="9.140625" style="27" customWidth="1"/>
    <col min="17" max="16384" width="9.140625" style="27"/>
  </cols>
  <sheetData>
    <row r="2" spans="2:14" ht="15.75" thickBot="1" x14ac:dyDescent="0.3"/>
    <row r="3" spans="2:14" ht="19.5" thickBot="1" x14ac:dyDescent="0.3">
      <c r="B3" s="32" t="s">
        <v>0</v>
      </c>
      <c r="C3" s="33"/>
      <c r="D3" s="33"/>
      <c r="E3" s="33"/>
      <c r="F3" s="33"/>
      <c r="G3" s="33"/>
      <c r="H3" s="33"/>
      <c r="I3" s="33"/>
      <c r="J3" s="34"/>
      <c r="K3" s="1"/>
      <c r="L3"/>
      <c r="M3"/>
      <c r="N3"/>
    </row>
    <row r="4" spans="2:14" ht="15.75" thickBot="1" x14ac:dyDescent="0.3">
      <c r="B4" s="38" t="s">
        <v>20</v>
      </c>
      <c r="C4" s="40"/>
      <c r="D4" s="38" t="s">
        <v>1</v>
      </c>
      <c r="E4" s="40"/>
      <c r="F4" s="44"/>
      <c r="G4" s="45"/>
      <c r="H4" s="45"/>
      <c r="I4" s="45"/>
      <c r="J4" s="46"/>
      <c r="K4" s="1" t="s">
        <v>6</v>
      </c>
      <c r="L4"/>
      <c r="M4"/>
      <c r="N4" t="s">
        <v>14</v>
      </c>
    </row>
    <row r="5" spans="2:14" ht="15.75" thickBot="1" x14ac:dyDescent="0.3">
      <c r="B5" s="11"/>
      <c r="C5" s="12"/>
      <c r="D5" s="12" t="s">
        <v>25</v>
      </c>
      <c r="E5" s="13" t="s">
        <v>15</v>
      </c>
      <c r="F5" s="47"/>
      <c r="G5" s="48"/>
      <c r="H5" s="48"/>
      <c r="I5" s="48"/>
      <c r="J5" s="49"/>
      <c r="K5" s="1" t="s">
        <v>7</v>
      </c>
      <c r="L5"/>
      <c r="M5"/>
      <c r="N5" t="s">
        <v>22</v>
      </c>
    </row>
    <row r="6" spans="2:14" ht="30.75" customHeight="1" thickBot="1" x14ac:dyDescent="0.3">
      <c r="B6" s="35" t="s">
        <v>10</v>
      </c>
      <c r="C6" s="36"/>
      <c r="D6" s="37"/>
      <c r="E6" s="13" t="s">
        <v>7</v>
      </c>
      <c r="F6" s="47"/>
      <c r="G6" s="48"/>
      <c r="H6" s="48"/>
      <c r="I6" s="48"/>
      <c r="J6" s="49"/>
      <c r="K6" s="1"/>
      <c r="L6"/>
      <c r="M6"/>
      <c r="N6" t="s">
        <v>9</v>
      </c>
    </row>
    <row r="7" spans="2:14" ht="29.25" customHeight="1" thickBot="1" x14ac:dyDescent="0.3">
      <c r="B7" s="38" t="s">
        <v>2</v>
      </c>
      <c r="C7" s="39"/>
      <c r="D7" s="40"/>
      <c r="E7" s="13" t="s">
        <v>6</v>
      </c>
      <c r="F7" s="47"/>
      <c r="G7" s="48"/>
      <c r="H7" s="48"/>
      <c r="I7" s="48"/>
      <c r="J7" s="49"/>
      <c r="K7" s="1"/>
      <c r="L7"/>
      <c r="M7"/>
      <c r="N7" t="s">
        <v>15</v>
      </c>
    </row>
    <row r="8" spans="2:14" ht="15.75" thickBot="1" x14ac:dyDescent="0.3">
      <c r="B8" s="41" t="s">
        <v>3</v>
      </c>
      <c r="C8" s="42"/>
      <c r="D8" s="43"/>
      <c r="E8" s="14">
        <f>((IF(E6="YES",IF(E7="Yes",24%,12%),IF(E7="Yes",15%,12%))))</f>
        <v>0.15</v>
      </c>
      <c r="F8" s="50"/>
      <c r="G8" s="51"/>
      <c r="H8" s="51"/>
      <c r="I8" s="51"/>
      <c r="J8" s="52"/>
      <c r="K8" s="2"/>
      <c r="L8"/>
      <c r="M8"/>
      <c r="N8" s="2" t="s">
        <v>24</v>
      </c>
    </row>
    <row r="9" spans="2:14" s="28" customFormat="1" ht="30" x14ac:dyDescent="0.25">
      <c r="B9" s="15" t="s">
        <v>4</v>
      </c>
      <c r="C9" s="16" t="s">
        <v>13</v>
      </c>
      <c r="D9" s="17" t="s">
        <v>11</v>
      </c>
      <c r="E9" s="18" t="s">
        <v>12</v>
      </c>
      <c r="F9" s="31" t="s">
        <v>5</v>
      </c>
      <c r="G9" s="16" t="s">
        <v>8</v>
      </c>
      <c r="H9" s="16" t="s">
        <v>18</v>
      </c>
      <c r="I9" s="16" t="s">
        <v>19</v>
      </c>
      <c r="J9" s="19" t="s">
        <v>21</v>
      </c>
      <c r="K9"/>
      <c r="L9" s="2"/>
      <c r="M9" s="2"/>
      <c r="N9" s="2" t="s">
        <v>23</v>
      </c>
    </row>
    <row r="10" spans="2:14" x14ac:dyDescent="0.25">
      <c r="B10" s="4">
        <v>42461</v>
      </c>
      <c r="C10" s="5">
        <v>100000</v>
      </c>
      <c r="D10" s="6">
        <v>0.14499999999999999</v>
      </c>
      <c r="E10" s="5">
        <f>ROUND(C10*D10,0)</f>
        <v>14500</v>
      </c>
      <c r="F10" s="7">
        <f>IF(OR($E$5="FIRM",$E$5="individual"),EDATE($B$10+5,3),EDATE(B10+5,1))</f>
        <v>42496</v>
      </c>
      <c r="G10" s="8">
        <v>42497</v>
      </c>
      <c r="H10" s="5">
        <f>IF(G10&lt;=F10,0,G10-F10)</f>
        <v>1</v>
      </c>
      <c r="I10" s="5">
        <f>IF(H10=0,0,ROUND(((E10*H10*E8)/365),0))</f>
        <v>6</v>
      </c>
      <c r="J10" s="9">
        <f>+I10+E10</f>
        <v>14506</v>
      </c>
      <c r="K10"/>
      <c r="L10"/>
      <c r="M10"/>
      <c r="N10"/>
    </row>
    <row r="11" spans="2:14" x14ac:dyDescent="0.25">
      <c r="B11" s="4">
        <v>42491</v>
      </c>
      <c r="C11" s="5"/>
      <c r="D11" s="6"/>
      <c r="E11" s="5">
        <f t="shared" ref="E11:E21" si="0">ROUND(C11*D11,0)</f>
        <v>0</v>
      </c>
      <c r="F11" s="7">
        <f t="shared" ref="F11:F12" si="1">IF(OR($E$5="FIRM",$E$5="individual"),EDATE($B$10+5,3),EDATE(B11+5,1))</f>
        <v>42527</v>
      </c>
      <c r="G11" s="10"/>
      <c r="H11" s="5">
        <f t="shared" ref="H11:H21" si="2">IF(G11&lt;=F11,0,G11-F11)</f>
        <v>0</v>
      </c>
      <c r="I11" s="5">
        <f t="shared" ref="I11:I21" si="3">IF(H11=0,0,ROUND(((E11*H11*E9)/365),0))</f>
        <v>0</v>
      </c>
      <c r="J11" s="9">
        <f t="shared" ref="J11:J21" si="4">+I11+E11</f>
        <v>0</v>
      </c>
      <c r="K11"/>
      <c r="L11"/>
      <c r="M11"/>
      <c r="N11"/>
    </row>
    <row r="12" spans="2:14" x14ac:dyDescent="0.25">
      <c r="B12" s="4">
        <v>42522</v>
      </c>
      <c r="C12" s="5"/>
      <c r="D12" s="6"/>
      <c r="E12" s="5">
        <f t="shared" si="0"/>
        <v>0</v>
      </c>
      <c r="F12" s="7">
        <f t="shared" si="1"/>
        <v>42557</v>
      </c>
      <c r="G12" s="10"/>
      <c r="H12" s="5">
        <f t="shared" si="2"/>
        <v>0</v>
      </c>
      <c r="I12" s="5">
        <f t="shared" si="3"/>
        <v>0</v>
      </c>
      <c r="J12" s="9">
        <f t="shared" si="4"/>
        <v>0</v>
      </c>
      <c r="K12"/>
      <c r="L12"/>
      <c r="M12"/>
      <c r="N12"/>
    </row>
    <row r="13" spans="2:14" x14ac:dyDescent="0.25">
      <c r="B13" s="4">
        <v>42552</v>
      </c>
      <c r="C13" s="5"/>
      <c r="D13" s="6"/>
      <c r="E13" s="5">
        <f t="shared" si="0"/>
        <v>0</v>
      </c>
      <c r="F13" s="7">
        <f>IF(OR($E$5="FIRM",$E$5="individual"),EDATE($B$13+5,3),EDATE(B13+5,1))</f>
        <v>42588</v>
      </c>
      <c r="G13" s="10"/>
      <c r="H13" s="5">
        <f t="shared" si="2"/>
        <v>0</v>
      </c>
      <c r="I13" s="5">
        <f t="shared" si="3"/>
        <v>0</v>
      </c>
      <c r="J13" s="9">
        <f t="shared" si="4"/>
        <v>0</v>
      </c>
      <c r="K13"/>
      <c r="L13"/>
      <c r="M13"/>
      <c r="N13"/>
    </row>
    <row r="14" spans="2:14" x14ac:dyDescent="0.25">
      <c r="B14" s="4">
        <v>42583</v>
      </c>
      <c r="C14" s="5"/>
      <c r="D14" s="6"/>
      <c r="E14" s="5">
        <f t="shared" si="0"/>
        <v>0</v>
      </c>
      <c r="F14" s="7">
        <f t="shared" ref="F14:F15" si="5">IF(OR($E$5="FIRM",$E$5="individual"),EDATE($B$13+5,3),EDATE(B14+5,1))</f>
        <v>42619</v>
      </c>
      <c r="G14" s="10"/>
      <c r="H14" s="5">
        <f t="shared" si="2"/>
        <v>0</v>
      </c>
      <c r="I14" s="5">
        <f t="shared" si="3"/>
        <v>0</v>
      </c>
      <c r="J14" s="9">
        <f t="shared" si="4"/>
        <v>0</v>
      </c>
      <c r="K14"/>
      <c r="L14"/>
      <c r="M14"/>
      <c r="N14"/>
    </row>
    <row r="15" spans="2:14" x14ac:dyDescent="0.25">
      <c r="B15" s="4">
        <v>42614</v>
      </c>
      <c r="C15" s="5"/>
      <c r="D15" s="6"/>
      <c r="E15" s="5">
        <f t="shared" si="0"/>
        <v>0</v>
      </c>
      <c r="F15" s="7">
        <f t="shared" si="5"/>
        <v>42649</v>
      </c>
      <c r="G15" s="10"/>
      <c r="H15" s="5">
        <f t="shared" si="2"/>
        <v>0</v>
      </c>
      <c r="I15" s="5">
        <f t="shared" si="3"/>
        <v>0</v>
      </c>
      <c r="J15" s="9">
        <f t="shared" si="4"/>
        <v>0</v>
      </c>
      <c r="K15"/>
      <c r="L15"/>
      <c r="M15"/>
      <c r="N15"/>
    </row>
    <row r="16" spans="2:14" x14ac:dyDescent="0.25">
      <c r="B16" s="4">
        <v>42644</v>
      </c>
      <c r="C16" s="5"/>
      <c r="D16" s="6"/>
      <c r="E16" s="5">
        <f t="shared" si="0"/>
        <v>0</v>
      </c>
      <c r="F16" s="7">
        <f>IF(OR($E$5="FIRM",$E$5="individual"),EDATE($B$16+5,3),EDATE(B16+5,1))</f>
        <v>42680</v>
      </c>
      <c r="G16" s="10"/>
      <c r="H16" s="5">
        <f t="shared" si="2"/>
        <v>0</v>
      </c>
      <c r="I16" s="5">
        <f t="shared" si="3"/>
        <v>0</v>
      </c>
      <c r="J16" s="9">
        <f t="shared" si="4"/>
        <v>0</v>
      </c>
      <c r="K16"/>
      <c r="L16"/>
      <c r="M16"/>
      <c r="N16"/>
    </row>
    <row r="17" spans="2:14" x14ac:dyDescent="0.25">
      <c r="B17" s="4">
        <v>42675</v>
      </c>
      <c r="C17" s="5"/>
      <c r="D17" s="6"/>
      <c r="E17" s="5">
        <f t="shared" si="0"/>
        <v>0</v>
      </c>
      <c r="F17" s="7">
        <f t="shared" ref="F17:F18" si="6">IF(OR($E$5="FIRM",$E$5="individual"),EDATE($B$16+5,3),EDATE(B17+5,1))</f>
        <v>42710</v>
      </c>
      <c r="G17" s="10"/>
      <c r="H17" s="5">
        <f t="shared" si="2"/>
        <v>0</v>
      </c>
      <c r="I17" s="5">
        <f t="shared" si="3"/>
        <v>0</v>
      </c>
      <c r="J17" s="9">
        <f t="shared" si="4"/>
        <v>0</v>
      </c>
      <c r="K17"/>
      <c r="L17"/>
      <c r="M17"/>
      <c r="N17"/>
    </row>
    <row r="18" spans="2:14" x14ac:dyDescent="0.25">
      <c r="B18" s="4">
        <v>42705</v>
      </c>
      <c r="C18" s="5"/>
      <c r="D18" s="6"/>
      <c r="E18" s="5">
        <f t="shared" si="0"/>
        <v>0</v>
      </c>
      <c r="F18" s="7">
        <f t="shared" si="6"/>
        <v>42741</v>
      </c>
      <c r="G18" s="10"/>
      <c r="H18" s="5">
        <f t="shared" si="2"/>
        <v>0</v>
      </c>
      <c r="I18" s="5">
        <f t="shared" si="3"/>
        <v>0</v>
      </c>
      <c r="J18" s="9">
        <f t="shared" si="4"/>
        <v>0</v>
      </c>
      <c r="K18"/>
      <c r="L18"/>
      <c r="M18"/>
      <c r="N18"/>
    </row>
    <row r="19" spans="2:14" x14ac:dyDescent="0.25">
      <c r="B19" s="4">
        <v>42736</v>
      </c>
      <c r="C19" s="5"/>
      <c r="D19" s="6"/>
      <c r="E19" s="5">
        <f t="shared" si="0"/>
        <v>0</v>
      </c>
      <c r="F19" s="7">
        <f>IF(OR($E$5="FIRM",$E$5="individual"),EDATE($B$19+5,3),EDATE(B19+5,1))</f>
        <v>42772</v>
      </c>
      <c r="G19" s="10"/>
      <c r="H19" s="5">
        <f t="shared" si="2"/>
        <v>0</v>
      </c>
      <c r="I19" s="5">
        <f t="shared" si="3"/>
        <v>0</v>
      </c>
      <c r="J19" s="9">
        <f t="shared" si="4"/>
        <v>0</v>
      </c>
      <c r="K19"/>
      <c r="L19"/>
      <c r="M19"/>
      <c r="N19"/>
    </row>
    <row r="20" spans="2:14" x14ac:dyDescent="0.25">
      <c r="B20" s="4">
        <v>42794</v>
      </c>
      <c r="C20" s="5"/>
      <c r="D20" s="6"/>
      <c r="E20" s="5">
        <f t="shared" si="0"/>
        <v>0</v>
      </c>
      <c r="F20" s="7">
        <f t="shared" ref="F20:F21" si="7">IF(OR($E$5="FIRM",$E$5="individual"),EDATE($B$19+5,3),EDATE(B20+5,1))</f>
        <v>42830</v>
      </c>
      <c r="G20" s="10"/>
      <c r="H20" s="5">
        <f t="shared" si="2"/>
        <v>0</v>
      </c>
      <c r="I20" s="5">
        <f t="shared" si="3"/>
        <v>0</v>
      </c>
      <c r="J20" s="9">
        <f t="shared" si="4"/>
        <v>0</v>
      </c>
      <c r="K20"/>
      <c r="L20"/>
      <c r="M20"/>
      <c r="N20"/>
    </row>
    <row r="21" spans="2:14" x14ac:dyDescent="0.25">
      <c r="B21" s="4">
        <v>42795</v>
      </c>
      <c r="C21" s="5"/>
      <c r="D21" s="6"/>
      <c r="E21" s="5">
        <f t="shared" si="0"/>
        <v>0</v>
      </c>
      <c r="F21" s="7">
        <f t="shared" si="7"/>
        <v>42831</v>
      </c>
      <c r="G21" s="10"/>
      <c r="H21" s="5">
        <f t="shared" si="2"/>
        <v>0</v>
      </c>
      <c r="I21" s="5">
        <f t="shared" si="3"/>
        <v>0</v>
      </c>
      <c r="J21" s="9">
        <f t="shared" si="4"/>
        <v>0</v>
      </c>
      <c r="K21"/>
      <c r="L21"/>
      <c r="M21"/>
      <c r="N21"/>
    </row>
    <row r="22" spans="2:14" s="29" customFormat="1" ht="21.75" customHeight="1" thickBot="1" x14ac:dyDescent="0.3">
      <c r="B22" s="20"/>
      <c r="C22" s="21">
        <f>SUM(C10:C21)</f>
        <v>100000</v>
      </c>
      <c r="D22" s="22"/>
      <c r="E22" s="21">
        <f>SUM(E10:E21)</f>
        <v>14500</v>
      </c>
      <c r="F22" s="22"/>
      <c r="G22" s="22"/>
      <c r="H22" s="21"/>
      <c r="I22" s="21">
        <f>SUM(I10:I21)</f>
        <v>6</v>
      </c>
      <c r="J22" s="23">
        <f>SUM(J10:J21)</f>
        <v>14506</v>
      </c>
      <c r="K22" s="3"/>
      <c r="L22" s="3"/>
      <c r="M22" s="3"/>
      <c r="N22" s="3"/>
    </row>
    <row r="23" spans="2:14" ht="16.5" thickTop="1" thickBot="1" x14ac:dyDescent="0.3">
      <c r="B23" s="24"/>
      <c r="C23" s="25"/>
      <c r="D23" s="25"/>
      <c r="E23" s="25"/>
      <c r="F23" s="25"/>
      <c r="G23" s="25"/>
      <c r="H23" s="25"/>
      <c r="I23" s="25"/>
      <c r="J23" s="26"/>
      <c r="K23"/>
      <c r="L23"/>
      <c r="M23"/>
      <c r="N23"/>
    </row>
    <row r="26" spans="2:14" x14ac:dyDescent="0.25">
      <c r="B26" s="29" t="s">
        <v>17</v>
      </c>
    </row>
    <row r="27" spans="2:14" x14ac:dyDescent="0.25">
      <c r="C27" s="30" t="s">
        <v>16</v>
      </c>
    </row>
  </sheetData>
  <mergeCells count="7">
    <mergeCell ref="B3:J3"/>
    <mergeCell ref="B6:D6"/>
    <mergeCell ref="B7:D7"/>
    <mergeCell ref="B8:D8"/>
    <mergeCell ref="D4:E4"/>
    <mergeCell ref="B4:C4"/>
    <mergeCell ref="F4:J8"/>
  </mergeCells>
  <dataValidations count="2">
    <dataValidation type="list" allowBlank="1" showInputMessage="1" showErrorMessage="1" sqref="E6:E7">
      <formula1>$K$4:$K$5</formula1>
    </dataValidation>
    <dataValidation type="list" allowBlank="1" showInputMessage="1" showErrorMessage="1" sqref="E5">
      <formula1>$N$4:$N$8</formula1>
    </dataValidation>
  </dataValidations>
  <hyperlinks>
    <hyperlink ref="C27" r:id="rId1"/>
  </hyperlinks>
  <pageMargins left="0.7" right="0.7" top="0.75" bottom="0.75" header="0.3" footer="0.3"/>
  <pageSetup scale="95" orientation="landscape" cellComments="atEnd" horizontalDpi="4294967295" verticalDpi="4294967295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0]!SUNIL">
                <anchor moveWithCells="1" sizeWithCells="1">
                  <from>
                    <xdr:col>18</xdr:col>
                    <xdr:colOff>342900</xdr:colOff>
                    <xdr:row>6</xdr:row>
                    <xdr:rowOff>342900</xdr:rowOff>
                  </from>
                  <to>
                    <xdr:col>21</xdr:col>
                    <xdr:colOff>514350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user12</cp:lastModifiedBy>
  <cp:lastPrinted>2017-02-09T07:13:44Z</cp:lastPrinted>
  <dcterms:created xsi:type="dcterms:W3CDTF">2017-02-04T11:24:13Z</dcterms:created>
  <dcterms:modified xsi:type="dcterms:W3CDTF">2017-02-09T07:18:06Z</dcterms:modified>
</cp:coreProperties>
</file>