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drawings/drawing2.xml" ContentType="application/vnd.openxmlformats-officedocument.drawing+xml"/>
  <Override PartName="/xl/activeX/activeX3.xml" ContentType="application/vnd.ms-office.activeX+xml"/>
  <Override PartName="/xl/activeX/activeX4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FD Calc" sheetId="1" r:id="rId1"/>
    <sheet name="Main" sheetId="2" state="hidden" r:id="rId2"/>
  </sheets>
  <calcPr calcId="145621"/>
</workbook>
</file>

<file path=xl/calcChain.xml><?xml version="1.0" encoding="utf-8"?>
<calcChain xmlns="http://schemas.openxmlformats.org/spreadsheetml/2006/main">
  <c r="I31" i="2" l="1"/>
  <c r="C30" i="2"/>
  <c r="B27" i="2" s="1"/>
  <c r="B26" i="2" s="1"/>
  <c r="I29" i="2"/>
  <c r="B29" i="2"/>
  <c r="B28" i="2"/>
  <c r="I27" i="2"/>
  <c r="I25" i="2"/>
  <c r="B25" i="2"/>
  <c r="I23" i="2"/>
  <c r="I21" i="2"/>
  <c r="I19" i="2"/>
  <c r="I17" i="2"/>
  <c r="H17" i="2"/>
  <c r="H18" i="2" s="1"/>
  <c r="C10" i="1"/>
  <c r="B9" i="1"/>
  <c r="B8" i="1"/>
  <c r="B5" i="1"/>
  <c r="H19" i="2" l="1"/>
  <c r="H20" i="2"/>
  <c r="B7" i="1"/>
  <c r="B6" i="1" s="1"/>
  <c r="H21" i="2" l="1"/>
  <c r="H22" i="2" s="1"/>
  <c r="H23" i="2" l="1"/>
  <c r="H24" i="2" s="1"/>
  <c r="H25" i="2" l="1"/>
  <c r="H26" i="2" s="1"/>
  <c r="H27" i="2" l="1"/>
  <c r="H28" i="2"/>
  <c r="H29" i="2" l="1"/>
  <c r="H30" i="2" s="1"/>
  <c r="H31" i="2" l="1"/>
  <c r="H32" i="2" s="1"/>
</calcChain>
</file>

<file path=xl/sharedStrings.xml><?xml version="1.0" encoding="utf-8"?>
<sst xmlns="http://schemas.openxmlformats.org/spreadsheetml/2006/main" count="37" uniqueCount="19">
  <si>
    <t>Hand in Hand India, Chennai office, _x000D_
New No.33, Old No.14,_x000D_
48th Street, 9th Avenue,_x000D_
Ashok Nagar,_x000D_
Chennai - 600 083.</t>
  </si>
  <si>
    <t>p*(1+r/c)^(c*y)</t>
  </si>
  <si>
    <t>Principal</t>
  </si>
  <si>
    <t>Rate of Interest</t>
  </si>
  <si>
    <t>From</t>
  </si>
  <si>
    <t>To</t>
  </si>
  <si>
    <t>10/7/2016</t>
  </si>
  <si>
    <t>Annual Yield Rate</t>
  </si>
  <si>
    <t>Total Interest</t>
  </si>
  <si>
    <t>Maturity Amount</t>
  </si>
  <si>
    <t>Year</t>
  </si>
  <si>
    <t>Total Days</t>
  </si>
  <si>
    <t>Compund Period</t>
  </si>
  <si>
    <t>Quarterly</t>
  </si>
  <si>
    <t>4/1/2015</t>
  </si>
  <si>
    <t>3/31/2017</t>
  </si>
  <si>
    <t>a</t>
  </si>
  <si>
    <t>n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</si>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</sst>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Total Days&quot;\ 0"/>
    <numFmt numFmtId="165" formatCode="[$-409]d\-mmm\-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left"/>
    </xf>
    <xf numFmtId="9" fontId="2" fillId="0" borderId="0" xfId="1" applyFont="1"/>
    <xf numFmtId="1" fontId="2" fillId="0" borderId="0" xfId="0" applyNumberFormat="1" applyFont="1"/>
    <xf numFmtId="1" fontId="3" fillId="0" borderId="0" xfId="0" applyNumberFormat="1" applyFont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>
      <alignment horizontal="left"/>
    </xf>
    <xf numFmtId="10" fontId="3" fillId="3" borderId="1" xfId="1" applyNumberFormat="1" applyFont="1" applyFill="1" applyBorder="1" applyAlignment="1" applyProtection="1">
      <alignment horizontal="center"/>
      <protection hidden="1"/>
    </xf>
    <xf numFmtId="0" fontId="3" fillId="4" borderId="1" xfId="0" applyFont="1" applyFill="1" applyBorder="1"/>
    <xf numFmtId="165" fontId="2" fillId="5" borderId="1" xfId="0" applyNumberFormat="1" applyFont="1" applyFill="1" applyBorder="1" applyAlignment="1" applyProtection="1">
      <alignment horizontal="center"/>
      <protection hidden="1"/>
    </xf>
    <xf numFmtId="1" fontId="3" fillId="0" borderId="2" xfId="0" applyNumberFormat="1" applyFont="1" applyBorder="1"/>
    <xf numFmtId="0" fontId="3" fillId="0" borderId="0" xfId="0" applyFont="1"/>
    <xf numFmtId="0" fontId="4" fillId="6" borderId="1" xfId="0" applyFont="1" applyFill="1" applyBorder="1" applyAlignment="1">
      <alignment horizontal="left"/>
    </xf>
    <xf numFmtId="10" fontId="4" fillId="6" borderId="1" xfId="1" applyNumberFormat="1" applyFont="1" applyFill="1" applyBorder="1" applyAlignment="1" applyProtection="1">
      <alignment horizontal="center"/>
      <protection hidden="1"/>
    </xf>
    <xf numFmtId="0" fontId="2" fillId="7" borderId="1" xfId="0" applyFont="1" applyFill="1" applyBorder="1"/>
    <xf numFmtId="1" fontId="2" fillId="7" borderId="1" xfId="0" applyNumberFormat="1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>
      <alignment horizontal="left"/>
    </xf>
    <xf numFmtId="1" fontId="3" fillId="8" borderId="1" xfId="0" applyNumberFormat="1" applyFont="1" applyFill="1" applyBorder="1" applyAlignment="1" applyProtection="1">
      <alignment horizontal="center"/>
      <protection hidden="1"/>
    </xf>
    <xf numFmtId="0" fontId="3" fillId="9" borderId="1" xfId="0" applyFont="1" applyFill="1" applyBorder="1"/>
    <xf numFmtId="1" fontId="3" fillId="9" borderId="1" xfId="0" applyNumberFormat="1" applyFont="1" applyFill="1" applyBorder="1" applyAlignment="1" applyProtection="1">
      <alignment horizontal="center"/>
      <protection hidden="1"/>
    </xf>
    <xf numFmtId="0" fontId="3" fillId="10" borderId="1" xfId="0" applyFont="1" applyFill="1" applyBorder="1"/>
    <xf numFmtId="0" fontId="3" fillId="10" borderId="1" xfId="0" applyFont="1" applyFill="1" applyBorder="1" applyAlignment="1">
      <alignment horizontal="center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1" fontId="5" fillId="0" borderId="0" xfId="0" applyNumberFormat="1" applyFont="1"/>
    <xf numFmtId="0" fontId="2" fillId="3" borderId="0" xfId="0" applyFont="1" applyFill="1"/>
    <xf numFmtId="0" fontId="3" fillId="0" borderId="0" xfId="0" applyFont="1" applyAlignment="1">
      <alignment horizontal="left" vertical="center" wrapText="1"/>
    </xf>
    <xf numFmtId="165" fontId="7" fillId="0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10" fontId="7" fillId="0" borderId="1" xfId="1" applyNumberFormat="1" applyFont="1" applyFill="1" applyBorder="1" applyAlignment="1" applyProtection="1">
      <alignment horizontal="center"/>
      <protection hidden="1"/>
    </xf>
    <xf numFmtId="0" fontId="6" fillId="10" borderId="1" xfId="0" applyFont="1" applyFill="1" applyBorder="1" applyAlignment="1">
      <alignment horizontal="left"/>
    </xf>
    <xf numFmtId="0" fontId="6" fillId="10" borderId="1" xfId="0" applyFont="1" applyFill="1" applyBorder="1"/>
    <xf numFmtId="0" fontId="3" fillId="3" borderId="0" xfId="0" applyFont="1" applyFill="1"/>
    <xf numFmtId="10" fontId="6" fillId="10" borderId="1" xfId="1" applyNumberFormat="1" applyFont="1" applyFill="1" applyBorder="1" applyAlignment="1" applyProtection="1">
      <alignment horizontal="center"/>
      <protection hidden="1"/>
    </xf>
    <xf numFmtId="1" fontId="6" fillId="10" borderId="1" xfId="0" applyNumberFormat="1" applyFont="1" applyFill="1" applyBorder="1" applyAlignment="1" applyProtection="1">
      <alignment horizontal="center"/>
      <protection hidden="1"/>
    </xf>
    <xf numFmtId="0" fontId="6" fillId="10" borderId="1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1005"/>
  <ax:ocxPr ax:name="_ExtentY" ax:value="529"/>
  <ax:ocxPr ax:name="_Version" ax:value="393216"/>
  <ax:ocxPr ax:name="Font">
    <ax:font ax:persistence="persistPropertyBag">
      <ax:ocxPr ax:name="Name" ax:value="Calibri"/>
      <ax:ocxPr ax:name="Size" ax:value="9.75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alendarBackColor" ax:value="16777215"/>
  <ax:ocxPr ax:name="Format" ax:value="662831105"/>
  <ax:ocxPr ax:name="CurrentDate" ax:value="42095"/>
</ax:ocx>
</file>

<file path=xl/activeX/activeX2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1005"/>
  <ax:ocxPr ax:name="_ExtentY" ax:value="529"/>
  <ax:ocxPr ax:name="_Version" ax:value="393216"/>
  <ax:ocxPr ax:name="Font">
    <ax:font ax:persistence="persistPropertyBag">
      <ax:ocxPr ax:name="Name" ax:value="Calibri"/>
      <ax:ocxPr ax:name="Size" ax:value="9.75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CalendarBackColor" ax:value="16777215"/>
  <ax:ocxPr ax:name="Format" ax:value="662831105"/>
  <ax:ocxPr ax:name="CurrentDate" ax:value="42825"/>
</ax:ocx>
</file>

<file path=xl/activeX/activeX3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265"/>
  <ax:ocxPr ax:name="_ExtentY" ax:value="291"/>
  <ax:ocxPr ax:name="_Version" ax:value="393216"/>
  <ax:ocxPr ax:name="Font">
    <ax:font ax:persistence="persistPropertyBag">
      <ax:ocxPr ax:name="Name" ax:value="Calibri"/>
      <ax:ocxPr ax:name="Size" ax:value="9.75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alendarBackColor" ax:value="16777215"/>
  <ax:ocxPr ax:name="Format" ax:value="662831105"/>
  <ax:ocxPr ax:name="CurrentDate" ax:value="42284"/>
</ax:ocx>
</file>

<file path=xl/activeX/activeX4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265"/>
  <ax:ocxPr ax:name="_ExtentY" ax:value="291"/>
  <ax:ocxPr ax:name="_Version" ax:value="393216"/>
  <ax:ocxPr ax:name="Font">
    <ax:font ax:persistence="persistPropertyBag">
      <ax:ocxPr ax:name="Name" ax:value="Calibri"/>
      <ax:ocxPr ax:name="Size" ax:value="9.75"/>
      <ax:ocxPr ax:name="Charset" ax:value="0"/>
      <ax:ocxPr ax:name="Weight" ax:value="400"/>
      <ax:ocxPr ax:name="Underline" ax:value="0"/>
      <ax:ocxPr ax:name="Italic" ax:value="0"/>
      <ax:ocxPr ax:name="Strikethrough" ax:value="0"/>
    </ax:font>
  </ax:ocxPr>
  <ax:ocxPr ax:name="CalendarBackColor" ax:value="16777215"/>
  <ax:ocxPr ax:name="Format" ax:value="662831105"/>
  <ax:ocxPr ax:name="CurrentDate" ax:value="42650"/>
</ax:ocx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847725</xdr:colOff>
          <xdr:row>1</xdr:row>
          <xdr:rowOff>161925</xdr:rowOff>
        </xdr:from>
        <xdr:to>
          <xdr:col>1</xdr:col>
          <xdr:colOff>1028700</xdr:colOff>
          <xdr:row>3</xdr:row>
          <xdr:rowOff>9525</xdr:rowOff>
        </xdr:to>
        <xdr:sp macro="" textlink="">
          <xdr:nvSpPr>
            <xdr:cNvPr id="1025" name="DTPicker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847725</xdr:colOff>
          <xdr:row>2</xdr:row>
          <xdr:rowOff>161925</xdr:rowOff>
        </xdr:from>
        <xdr:to>
          <xdr:col>1</xdr:col>
          <xdr:colOff>1028700</xdr:colOff>
          <xdr:row>4</xdr:row>
          <xdr:rowOff>9525</xdr:rowOff>
        </xdr:to>
        <xdr:sp macro="" textlink="">
          <xdr:nvSpPr>
            <xdr:cNvPr id="1026" name="DTPicker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847725</xdr:colOff>
          <xdr:row>21</xdr:row>
          <xdr:rowOff>161925</xdr:rowOff>
        </xdr:from>
        <xdr:to>
          <xdr:col>1</xdr:col>
          <xdr:colOff>1028700</xdr:colOff>
          <xdr:row>23</xdr:row>
          <xdr:rowOff>9525</xdr:rowOff>
        </xdr:to>
        <xdr:sp macro="" textlink="">
          <xdr:nvSpPr>
            <xdr:cNvPr id="2049" name="DTPicker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847725</xdr:colOff>
          <xdr:row>22</xdr:row>
          <xdr:rowOff>161925</xdr:rowOff>
        </xdr:from>
        <xdr:to>
          <xdr:col>1</xdr:col>
          <xdr:colOff>1028700</xdr:colOff>
          <xdr:row>24</xdr:row>
          <xdr:rowOff>9525</xdr:rowOff>
        </xdr:to>
        <xdr:sp macro="" textlink="">
          <xdr:nvSpPr>
            <xdr:cNvPr id="2050" name="DTPicker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35"/>
  <sheetViews>
    <sheetView tabSelected="1" zoomScale="130" zoomScaleNormal="130" workbookViewId="0">
      <selection activeCell="B6" sqref="B6"/>
    </sheetView>
  </sheetViews>
  <sheetFormatPr defaultColWidth="0" defaultRowHeight="12.75" zeroHeight="1" x14ac:dyDescent="0.2"/>
  <cols>
    <col min="1" max="1" width="19.42578125" style="14" customWidth="1"/>
    <col min="2" max="2" width="15.5703125" style="1" customWidth="1"/>
    <col min="3" max="3" width="5.140625" style="1" hidden="1"/>
    <col min="4" max="4" width="6.85546875" style="1" hidden="1"/>
    <col min="5" max="5" width="13.85546875" style="1" hidden="1"/>
    <col min="6" max="7" width="9.140625" style="1" hidden="1"/>
    <col min="8" max="8" width="12" style="1" hidden="1"/>
    <col min="9" max="16384" width="9.140625" style="1" hidden="1"/>
  </cols>
  <sheetData>
    <row r="1" spans="1:9" ht="13.5" customHeight="1" x14ac:dyDescent="0.2">
      <c r="A1" s="33" t="s">
        <v>2</v>
      </c>
      <c r="B1" s="31">
        <v>60000</v>
      </c>
      <c r="E1" s="1" t="s">
        <v>16</v>
      </c>
      <c r="H1" s="5"/>
    </row>
    <row r="2" spans="1:9" ht="13.5" customHeight="1" x14ac:dyDescent="0.2">
      <c r="A2" s="33" t="s">
        <v>3</v>
      </c>
      <c r="B2" s="32">
        <v>0.08</v>
      </c>
      <c r="E2" s="1" t="s">
        <v>16</v>
      </c>
      <c r="H2" s="6"/>
    </row>
    <row r="3" spans="1:9" ht="13.5" customHeight="1" x14ac:dyDescent="0.2">
      <c r="A3" s="34" t="s">
        <v>4</v>
      </c>
      <c r="B3" s="30" t="s">
        <v>14</v>
      </c>
      <c r="E3" s="1" t="s">
        <v>16</v>
      </c>
      <c r="H3" s="5"/>
    </row>
    <row r="4" spans="1:9" ht="13.5" customHeight="1" thickBot="1" x14ac:dyDescent="0.25">
      <c r="A4" s="34" t="s">
        <v>5</v>
      </c>
      <c r="B4" s="30" t="s">
        <v>15</v>
      </c>
      <c r="E4" s="1" t="s">
        <v>16</v>
      </c>
      <c r="H4" s="13"/>
      <c r="I4" s="14"/>
    </row>
    <row r="5" spans="1:9" ht="13.5" customHeight="1" thickTop="1" x14ac:dyDescent="0.2">
      <c r="A5" s="33" t="s">
        <v>7</v>
      </c>
      <c r="B5" s="36">
        <f>((ROUND(B1*(1+B2/4)^(4*1),0))-B1)/B1*100%</f>
        <v>8.2433333333333331E-2</v>
      </c>
      <c r="E5" s="1" t="s">
        <v>17</v>
      </c>
      <c r="H5" s="5"/>
    </row>
    <row r="6" spans="1:9" ht="13.5" customHeight="1" x14ac:dyDescent="0.2">
      <c r="A6" s="34" t="s">
        <v>8</v>
      </c>
      <c r="B6" s="37">
        <f>B7-B1</f>
        <v>10402.020000000004</v>
      </c>
      <c r="E6" s="1" t="s">
        <v>17</v>
      </c>
      <c r="H6" s="6"/>
    </row>
    <row r="7" spans="1:9" ht="13.5" customHeight="1" x14ac:dyDescent="0.2">
      <c r="A7" s="33" t="s">
        <v>9</v>
      </c>
      <c r="B7" s="37">
        <f>ROUND(B1*(1+B2/C10)^(C10*B8),2)</f>
        <v>70402.02</v>
      </c>
      <c r="E7" s="1" t="s">
        <v>17</v>
      </c>
      <c r="H7" s="5"/>
    </row>
    <row r="8" spans="1:9" ht="13.5" customHeight="1" x14ac:dyDescent="0.2">
      <c r="A8" s="34" t="s">
        <v>10</v>
      </c>
      <c r="B8" s="37">
        <f>ROUND((B4-B3)/365,2)</f>
        <v>2</v>
      </c>
      <c r="E8" s="1" t="s">
        <v>17</v>
      </c>
      <c r="H8" s="6"/>
    </row>
    <row r="9" spans="1:9" x14ac:dyDescent="0.2">
      <c r="A9" s="34" t="s">
        <v>11</v>
      </c>
      <c r="B9" s="38">
        <f>B4-B3</f>
        <v>730</v>
      </c>
      <c r="E9" s="1" t="s">
        <v>17</v>
      </c>
      <c r="H9" s="5"/>
    </row>
    <row r="10" spans="1:9" x14ac:dyDescent="0.2">
      <c r="A10" s="34" t="s">
        <v>12</v>
      </c>
      <c r="B10" s="38" t="s">
        <v>18</v>
      </c>
      <c r="C10" s="27">
        <f>IF(B10="Daily",365,IF(B10="Monthly",12,IF(B10="Weekly",(365/7),IF(B10="Quarterly",4,IF(B10="Semi-Annually",2,1)))))</f>
        <v>52.142857142857146</v>
      </c>
      <c r="E10" s="1" t="s">
        <v>17</v>
      </c>
      <c r="H10" s="6"/>
    </row>
    <row r="11" spans="1:9" hidden="1" x14ac:dyDescent="0.2">
      <c r="H11" s="5"/>
    </row>
    <row r="12" spans="1:9" ht="13.5" hidden="1" thickBot="1" x14ac:dyDescent="0.25">
      <c r="H12" s="13"/>
    </row>
    <row r="13" spans="1:9" ht="13.5" hidden="1" thickTop="1" x14ac:dyDescent="0.2"/>
    <row r="14" spans="1:9" hidden="1" x14ac:dyDescent="0.2"/>
    <row r="15" spans="1:9" s="28" customFormat="1" hidden="1" x14ac:dyDescent="0.2">
      <c r="A15" s="35"/>
    </row>
    <row r="16" spans="1:9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</sheetData>
  <protectedRanges>
    <protectedRange sqref="B10" name="Range3"/>
    <protectedRange sqref="B1:B2" name="Range1"/>
    <protectedRange sqref="B3:B4" name="Range2"/>
  </protectedRanges>
  <dataValidations count="1">
    <dataValidation type="list" allowBlank="1" showInputMessage="1" showErrorMessage="1" sqref="B10">
      <formula1>"Daily,Weekly,Monthly, Quarterly,Semi-Annually, Annually"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DTPicker1">
          <controlPr defaultSize="0" autoLine="0" autoPict="0" linkedCell="B3" r:id="rId5">
            <anchor moveWithCells="1">
              <from>
                <xdr:col>1</xdr:col>
                <xdr:colOff>847725</xdr:colOff>
                <xdr:row>1</xdr:row>
                <xdr:rowOff>161925</xdr:rowOff>
              </from>
              <to>
                <xdr:col>1</xdr:col>
                <xdr:colOff>1028700</xdr:colOff>
                <xdr:row>3</xdr:row>
                <xdr:rowOff>9525</xdr:rowOff>
              </to>
            </anchor>
          </controlPr>
        </control>
      </mc:Choice>
      <mc:Fallback>
        <control shapeId="1025" r:id="rId4" name="DTPicker1"/>
      </mc:Fallback>
    </mc:AlternateContent>
    <mc:AlternateContent xmlns:mc="http://schemas.openxmlformats.org/markup-compatibility/2006">
      <mc:Choice Requires="x14">
        <control shapeId="1026" r:id="rId6" name="DTPicker2">
          <controlPr defaultSize="0" autoLine="0" autoPict="0" linkedCell="B4" r:id="rId7">
            <anchor moveWithCells="1">
              <from>
                <xdr:col>1</xdr:col>
                <xdr:colOff>847725</xdr:colOff>
                <xdr:row>2</xdr:row>
                <xdr:rowOff>161925</xdr:rowOff>
              </from>
              <to>
                <xdr:col>1</xdr:col>
                <xdr:colOff>1028700</xdr:colOff>
                <xdr:row>4</xdr:row>
                <xdr:rowOff>9525</xdr:rowOff>
              </to>
            </anchor>
          </controlPr>
        </control>
      </mc:Choice>
      <mc:Fallback>
        <control shapeId="1026" r:id="rId6" name="DTPicker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I35"/>
  <sheetViews>
    <sheetView topLeftCell="A17" zoomScale="130" zoomScaleNormal="130" workbookViewId="0">
      <selection activeCell="C30" sqref="C30"/>
    </sheetView>
  </sheetViews>
  <sheetFormatPr defaultRowHeight="12.75" x14ac:dyDescent="0.2"/>
  <cols>
    <col min="1" max="1" width="19.42578125" style="1" customWidth="1"/>
    <col min="2" max="2" width="15.5703125" style="1" customWidth="1"/>
    <col min="3" max="3" width="5.140625" style="1" customWidth="1"/>
    <col min="4" max="4" width="6.85546875" style="1" customWidth="1"/>
    <col min="5" max="5" width="13.85546875" style="1" customWidth="1"/>
    <col min="6" max="7" width="9.140625" style="1"/>
    <col min="8" max="8" width="12" style="1" hidden="1" customWidth="1"/>
    <col min="9" max="9" width="9.140625" style="1" hidden="1" customWidth="1"/>
    <col min="10" max="16384" width="9.140625" style="1"/>
  </cols>
  <sheetData>
    <row r="2" spans="1:8" s="2" customFormat="1" ht="27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</row>
    <row r="3" spans="1:8" x14ac:dyDescent="0.2">
      <c r="A3" s="29"/>
      <c r="B3" s="29"/>
      <c r="C3" s="29"/>
      <c r="D3" s="29"/>
      <c r="E3" s="29"/>
      <c r="F3" s="29"/>
      <c r="G3" s="29"/>
      <c r="H3" s="29"/>
    </row>
    <row r="4" spans="1:8" x14ac:dyDescent="0.2">
      <c r="A4" s="29"/>
      <c r="B4" s="29"/>
      <c r="C4" s="29"/>
      <c r="D4" s="29"/>
      <c r="E4" s="29"/>
      <c r="F4" s="29"/>
      <c r="G4" s="29"/>
      <c r="H4" s="29"/>
    </row>
    <row r="5" spans="1:8" x14ac:dyDescent="0.2">
      <c r="A5" s="29"/>
      <c r="B5" s="29"/>
      <c r="C5" s="29"/>
      <c r="D5" s="29"/>
      <c r="E5" s="29"/>
      <c r="F5" s="29"/>
      <c r="G5" s="29"/>
      <c r="H5" s="29"/>
    </row>
    <row r="6" spans="1:8" x14ac:dyDescent="0.2">
      <c r="A6" s="29"/>
      <c r="B6" s="29"/>
      <c r="C6" s="29"/>
      <c r="D6" s="29"/>
      <c r="E6" s="29"/>
      <c r="F6" s="29"/>
      <c r="G6" s="29"/>
      <c r="H6" s="29"/>
    </row>
    <row r="7" spans="1:8" x14ac:dyDescent="0.2">
      <c r="A7" s="29"/>
      <c r="B7" s="29"/>
      <c r="C7" s="29"/>
      <c r="D7" s="29"/>
      <c r="E7" s="29"/>
      <c r="F7" s="29"/>
      <c r="G7" s="29"/>
      <c r="H7" s="29"/>
    </row>
    <row r="14" spans="1:8" x14ac:dyDescent="0.2">
      <c r="C14" s="3"/>
    </row>
    <row r="16" spans="1:8" ht="15" x14ac:dyDescent="0.25">
      <c r="C16" s="4"/>
      <c r="D16"/>
      <c r="E16"/>
    </row>
    <row r="17" spans="1:9" x14ac:dyDescent="0.2">
      <c r="H17" s="5">
        <f>B21*$B$22*I17/365</f>
        <v>8412.5716643835603</v>
      </c>
      <c r="I17" s="1">
        <f>30+31+30</f>
        <v>91</v>
      </c>
    </row>
    <row r="18" spans="1:9" x14ac:dyDescent="0.2">
      <c r="E18" s="5"/>
      <c r="H18" s="6">
        <f>B21+H17</f>
        <v>473829.57166438358</v>
      </c>
    </row>
    <row r="19" spans="1:9" x14ac:dyDescent="0.2">
      <c r="E19" s="5"/>
      <c r="H19" s="5">
        <f>H18*$B$22*I19/365</f>
        <v>8658.7486109628444</v>
      </c>
      <c r="I19" s="1">
        <f>31+31+30</f>
        <v>92</v>
      </c>
    </row>
    <row r="20" spans="1:9" x14ac:dyDescent="0.2">
      <c r="A20" s="1" t="s">
        <v>1</v>
      </c>
      <c r="H20" s="6">
        <f>SUM(H18:H19)</f>
        <v>482488.3202753464</v>
      </c>
    </row>
    <row r="21" spans="1:9" ht="13.5" customHeight="1" x14ac:dyDescent="0.2">
      <c r="A21" s="7" t="s">
        <v>2</v>
      </c>
      <c r="B21" s="8">
        <v>465417</v>
      </c>
      <c r="H21" s="5">
        <f>H20*$B$22*I21/365</f>
        <v>8816.9783458535894</v>
      </c>
      <c r="I21" s="1">
        <f>31+30+31</f>
        <v>92</v>
      </c>
    </row>
    <row r="22" spans="1:9" ht="13.5" customHeight="1" x14ac:dyDescent="0.2">
      <c r="A22" s="9" t="s">
        <v>3</v>
      </c>
      <c r="B22" s="10">
        <v>7.2499999999999995E-2</v>
      </c>
      <c r="H22" s="6">
        <f>SUM(H20:H21)</f>
        <v>491305.29862119997</v>
      </c>
    </row>
    <row r="23" spans="1:9" ht="13.5" customHeight="1" x14ac:dyDescent="0.2">
      <c r="A23" s="11" t="s">
        <v>4</v>
      </c>
      <c r="B23" s="12">
        <v>42284</v>
      </c>
      <c r="H23" s="5">
        <f>H22*$B$22*I23/365</f>
        <v>8782.9234890502194</v>
      </c>
      <c r="I23" s="1">
        <f>31+28+31</f>
        <v>90</v>
      </c>
    </row>
    <row r="24" spans="1:9" ht="13.5" customHeight="1" thickBot="1" x14ac:dyDescent="0.25">
      <c r="A24" s="11" t="s">
        <v>5</v>
      </c>
      <c r="B24" s="12" t="s">
        <v>6</v>
      </c>
      <c r="H24" s="13">
        <f>SUM(H22:H23)</f>
        <v>500088.22211025021</v>
      </c>
      <c r="I24" s="14"/>
    </row>
    <row r="25" spans="1:9" ht="13.5" customHeight="1" thickTop="1" x14ac:dyDescent="0.2">
      <c r="A25" s="15" t="s">
        <v>7</v>
      </c>
      <c r="B25" s="16">
        <f>((ROUND(B21*(1+B22/4)^(4*1),0))-B21)/B21*100%</f>
        <v>7.4494485590341566E-2</v>
      </c>
      <c r="H25" s="5">
        <f>H24*B22*I25/365</f>
        <v>9039.265877732536</v>
      </c>
      <c r="I25" s="1">
        <f>30+31+30</f>
        <v>91</v>
      </c>
    </row>
    <row r="26" spans="1:9" ht="13.5" customHeight="1" x14ac:dyDescent="0.2">
      <c r="A26" s="17" t="s">
        <v>8</v>
      </c>
      <c r="B26" s="18">
        <f>B27-B21</f>
        <v>34671.25</v>
      </c>
      <c r="H26" s="6">
        <f>SUM(H24:H25)</f>
        <v>509127.48798798275</v>
      </c>
    </row>
    <row r="27" spans="1:9" ht="13.5" customHeight="1" x14ac:dyDescent="0.2">
      <c r="A27" s="19" t="s">
        <v>9</v>
      </c>
      <c r="B27" s="20">
        <f>ROUND(B21*(1+B22/C30)^(C30*B28),2)</f>
        <v>500088.25</v>
      </c>
      <c r="H27" s="5">
        <f>H26*$B$22*I27/365</f>
        <v>9303.7817667940944</v>
      </c>
      <c r="I27" s="1">
        <f>31+31+30</f>
        <v>92</v>
      </c>
    </row>
    <row r="28" spans="1:9" ht="13.5" customHeight="1" x14ac:dyDescent="0.2">
      <c r="A28" s="21" t="s">
        <v>10</v>
      </c>
      <c r="B28" s="22">
        <f>ROUND((B24-B23)/365,2)</f>
        <v>1</v>
      </c>
      <c r="H28" s="6">
        <f t="shared" ref="H28" si="0">SUM(H26:H27)</f>
        <v>518431.26975477685</v>
      </c>
    </row>
    <row r="29" spans="1:9" x14ac:dyDescent="0.2">
      <c r="A29" s="23" t="s">
        <v>11</v>
      </c>
      <c r="B29" s="24">
        <f>B24-B23</f>
        <v>366</v>
      </c>
      <c r="H29" s="5">
        <f>H28*$B$22*I29/365</f>
        <v>9473.7988199023603</v>
      </c>
      <c r="I29" s="1">
        <f>31+30+31</f>
        <v>92</v>
      </c>
    </row>
    <row r="30" spans="1:9" x14ac:dyDescent="0.2">
      <c r="A30" s="25" t="s">
        <v>12</v>
      </c>
      <c r="B30" s="26" t="s">
        <v>13</v>
      </c>
      <c r="C30" s="27">
        <f>IF(B30="Daily",365,IF(B30="Monthly",12,IF(B30="Weekly",(365/7),IF(B30="Quarterly",4,IF(B30="Semi-Annually",2,1)))))</f>
        <v>4</v>
      </c>
      <c r="H30" s="6">
        <f t="shared" ref="H30" si="1">SUM(H28:H29)</f>
        <v>527905.0685746792</v>
      </c>
    </row>
    <row r="31" spans="1:9" x14ac:dyDescent="0.2">
      <c r="H31" s="5">
        <f>H30*$B$22*I31/365</f>
        <v>9437.2070478076221</v>
      </c>
      <c r="I31" s="1">
        <f>31+28+31</f>
        <v>90</v>
      </c>
    </row>
    <row r="32" spans="1:9" ht="13.5" thickBot="1" x14ac:dyDescent="0.25">
      <c r="H32" s="13">
        <f>ROUND(SUM(H30:H31),0)</f>
        <v>537342</v>
      </c>
    </row>
    <row r="33" ht="13.5" thickTop="1" x14ac:dyDescent="0.2"/>
    <row r="35" s="28" customFormat="1" x14ac:dyDescent="0.2"/>
  </sheetData>
  <mergeCells count="1">
    <mergeCell ref="A2:H7"/>
  </mergeCells>
  <dataValidations count="1">
    <dataValidation type="list" allowBlank="1" showInputMessage="1" showErrorMessage="1" sqref="B30">
      <formula1>"Daily,Weekly,Monthly, Quarterly,Semi-Annually, Annually"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DTPicker1">
          <controlPr defaultSize="0" autoLine="0" autoPict="0" linkedCell="B23" r:id="rId5">
            <anchor moveWithCells="1">
              <from>
                <xdr:col>1</xdr:col>
                <xdr:colOff>847725</xdr:colOff>
                <xdr:row>21</xdr:row>
                <xdr:rowOff>161925</xdr:rowOff>
              </from>
              <to>
                <xdr:col>1</xdr:col>
                <xdr:colOff>1028700</xdr:colOff>
                <xdr:row>23</xdr:row>
                <xdr:rowOff>9525</xdr:rowOff>
              </to>
            </anchor>
          </controlPr>
        </control>
      </mc:Choice>
      <mc:Fallback>
        <control shapeId="2049" r:id="rId4" name="DTPicker1"/>
      </mc:Fallback>
    </mc:AlternateContent>
    <mc:AlternateContent xmlns:mc="http://schemas.openxmlformats.org/markup-compatibility/2006">
      <mc:Choice Requires="x14">
        <control shapeId="2050" r:id="rId6" name="DTPicker2">
          <controlPr defaultSize="0" autoLine="0" autoPict="0" linkedCell="B24" r:id="rId7">
            <anchor moveWithCells="1">
              <from>
                <xdr:col>1</xdr:col>
                <xdr:colOff>847725</xdr:colOff>
                <xdr:row>22</xdr:row>
                <xdr:rowOff>161925</xdr:rowOff>
              </from>
              <to>
                <xdr:col>1</xdr:col>
                <xdr:colOff>1028700</xdr:colOff>
                <xdr:row>24</xdr:row>
                <xdr:rowOff>9525</xdr:rowOff>
              </to>
            </anchor>
          </controlPr>
        </control>
      </mc:Choice>
      <mc:Fallback>
        <control shapeId="2050" r:id="rId6" name="DTPicker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 Calc</vt:lpstr>
      <vt:lpstr>Main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FD Interest Calc</dc:title>
  <dc:creator>Thiyagarajan Devarajan</dc:creator>
  <cp:lastModifiedBy>Thiyagu</cp:lastModifiedBy>
  <dcterms:created xsi:type="dcterms:W3CDTF">2015-10-19T09:51:08Z</dcterms:created>
  <dcterms:modified xsi:type="dcterms:W3CDTF">2015-10-20T06:50:29Z</dcterms:modified>
</cp:coreProperties>
</file>