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Rule4" sheetId="4" r:id="rId1"/>
  </sheets>
  <definedNames>
    <definedName name="_xlnm._FilterDatabase" localSheetId="0" hidden="1">Rule4!$A$18:$E$24</definedName>
  </definedNames>
  <calcPr calcId="125725"/>
</workbook>
</file>

<file path=xl/calcChain.xml><?xml version="1.0" encoding="utf-8"?>
<calcChain xmlns="http://schemas.openxmlformats.org/spreadsheetml/2006/main">
  <c r="R11" i="4"/>
  <c r="Q11"/>
  <c r="L11"/>
  <c r="N11" s="1"/>
  <c r="K11"/>
  <c r="J11"/>
  <c r="M11" s="1"/>
  <c r="H11"/>
  <c r="R10"/>
  <c r="Q10"/>
  <c r="L10"/>
  <c r="K10"/>
  <c r="M10" s="1"/>
  <c r="J10"/>
  <c r="H10"/>
  <c r="R9"/>
  <c r="Q9"/>
  <c r="L9"/>
  <c r="K9"/>
  <c r="J9"/>
  <c r="H9"/>
  <c r="R8"/>
  <c r="Q8"/>
  <c r="L8"/>
  <c r="K8"/>
  <c r="M8" s="1"/>
  <c r="J8"/>
  <c r="H8"/>
  <c r="R7"/>
  <c r="Q7"/>
  <c r="L7"/>
  <c r="K7"/>
  <c r="J7"/>
  <c r="H7"/>
  <c r="R6"/>
  <c r="Q6"/>
  <c r="L6"/>
  <c r="K6"/>
  <c r="M6" s="1"/>
  <c r="J6"/>
  <c r="H6"/>
  <c r="R5"/>
  <c r="Q5"/>
  <c r="L5"/>
  <c r="K5"/>
  <c r="J5"/>
  <c r="H5"/>
  <c r="R4"/>
  <c r="Q4"/>
  <c r="L4"/>
  <c r="K4"/>
  <c r="M4" s="1"/>
  <c r="J4"/>
  <c r="H4"/>
  <c r="M5" l="1"/>
  <c r="N5"/>
  <c r="M7"/>
  <c r="N7"/>
  <c r="M9"/>
  <c r="N9"/>
  <c r="P5"/>
  <c r="I5" s="1"/>
  <c r="O5"/>
  <c r="D5" s="1"/>
  <c r="P7"/>
  <c r="I7" s="1"/>
  <c r="O7"/>
  <c r="D7" s="1"/>
  <c r="P9"/>
  <c r="I9" s="1"/>
  <c r="O9"/>
  <c r="D9" s="1"/>
  <c r="P11"/>
  <c r="I11" s="1"/>
  <c r="O11"/>
  <c r="D11" s="1"/>
  <c r="O4"/>
  <c r="D4" s="1"/>
  <c r="P4"/>
  <c r="I4" s="1"/>
  <c r="O6"/>
  <c r="D6" s="1"/>
  <c r="P6"/>
  <c r="O8"/>
  <c r="D8" s="1"/>
  <c r="P8"/>
  <c r="O10"/>
  <c r="D10" s="1"/>
  <c r="P10"/>
  <c r="N4"/>
  <c r="N6"/>
  <c r="N8"/>
  <c r="N10"/>
  <c r="I10" l="1"/>
  <c r="I8"/>
  <c r="I6"/>
</calcChain>
</file>

<file path=xl/sharedStrings.xml><?xml version="1.0" encoding="utf-8"?>
<sst xmlns="http://schemas.openxmlformats.org/spreadsheetml/2006/main" count="59" uniqueCount="32">
  <si>
    <t xml:space="preserve">Service Tax Working </t>
  </si>
  <si>
    <t xml:space="preserve">Service Provider </t>
  </si>
  <si>
    <t xml:space="preserve">14% Rate is effective From </t>
  </si>
  <si>
    <t>Invoice No</t>
  </si>
  <si>
    <t>Party Name</t>
  </si>
  <si>
    <t>Basic Amount</t>
  </si>
  <si>
    <t>Service Tax</t>
  </si>
  <si>
    <t>Completion Date</t>
  </si>
  <si>
    <t xml:space="preserve">Invoice Date </t>
  </si>
  <si>
    <t>Receipt Date</t>
  </si>
  <si>
    <t>WEE</t>
  </si>
  <si>
    <t>POT As per Rule 4</t>
  </si>
  <si>
    <t>Rate</t>
  </si>
  <si>
    <t xml:space="preserve">Rule 4 </t>
  </si>
  <si>
    <t xml:space="preserve">Advance Receipt </t>
  </si>
  <si>
    <t>Invoice issued within 30 days</t>
  </si>
  <si>
    <t>A</t>
  </si>
  <si>
    <t>B</t>
  </si>
  <si>
    <t>C</t>
  </si>
  <si>
    <t xml:space="preserve">Logic </t>
  </si>
  <si>
    <t>DOC - date of completion</t>
  </si>
  <si>
    <t>DOI - date of invoice</t>
  </si>
  <si>
    <t>DOR - date of receipt</t>
  </si>
  <si>
    <t xml:space="preserve">DOC   </t>
  </si>
  <si>
    <t>DOI</t>
  </si>
  <si>
    <t>DOR</t>
  </si>
  <si>
    <t>POT</t>
  </si>
  <si>
    <t>before</t>
  </si>
  <si>
    <t xml:space="preserve">after </t>
  </si>
  <si>
    <t>after</t>
  </si>
  <si>
    <t>check any two dates - if two dates are after 1.6.15 - new rate if before - old</t>
  </si>
  <si>
    <t>POT will be WEE from that two dates but if one date is DOC then ignore it and other date will be POT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</si>
</sst>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14" fontId="2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4" fontId="0" fillId="0" borderId="0" xfId="0" applyNumberFormat="1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1" fontId="0" fillId="0" borderId="0" xfId="0" applyNumberForma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164" fontId="0" fillId="0" borderId="7" xfId="1" applyNumberFormat="1" applyFont="1" applyBorder="1" applyAlignment="1">
      <alignment vertical="center"/>
    </xf>
    <xf numFmtId="14" fontId="0" fillId="0" borderId="7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" fontId="0" fillId="0" borderId="7" xfId="0" applyNumberFormat="1" applyBorder="1" applyAlignment="1">
      <alignment vertical="center"/>
    </xf>
    <xf numFmtId="0" fontId="0" fillId="0" borderId="7" xfId="0" applyBorder="1" applyAlignment="1">
      <alignment horizontal="center" vertical="center"/>
    </xf>
    <xf numFmtId="10" fontId="0" fillId="0" borderId="0" xfId="0" applyNumberForma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64" fontId="1" fillId="0" borderId="0" xfId="1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1" fillId="0" borderId="0" xfId="1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164" fontId="0" fillId="0" borderId="0" xfId="1" applyNumberFormat="1" applyFont="1" applyAlignment="1">
      <alignment vertical="center"/>
    </xf>
    <xf numFmtId="164" fontId="1" fillId="0" borderId="0" xfId="1" applyNumberFormat="1" applyFont="1" applyAlignment="1">
      <alignment horizontal="center" vertical="center"/>
    </xf>
    <xf numFmtId="164" fontId="1" fillId="0" borderId="0" xfId="1" applyNumberFormat="1" applyFont="1" applyBorder="1" applyAlignment="1">
      <alignment horizontal="center" vertical="center"/>
    </xf>
    <xf numFmtId="10" fontId="0" fillId="0" borderId="5" xfId="2" applyNumberFormat="1" applyFont="1" applyBorder="1" applyAlignment="1">
      <alignment vertical="center"/>
    </xf>
    <xf numFmtId="10" fontId="0" fillId="0" borderId="8" xfId="0" applyNumberFormat="1" applyBorder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4"/>
  <sheetViews>
    <sheetView tabSelected="1" zoomScaleNormal="100" workbookViewId="0">
      <selection activeCell="T3" sqref="T3"/>
    </sheetView>
  </sheetViews>
  <sheetFormatPr defaultRowHeight="20.100000000000001" customHeight="1"/>
  <cols>
    <col min="1" max="1" width="8.5703125" style="4" customWidth="1"/>
    <col min="2" max="2" width="7" style="4" customWidth="1"/>
    <col min="3" max="3" width="11.7109375" style="5" customWidth="1"/>
    <col min="4" max="4" width="8.42578125" style="5" customWidth="1"/>
    <col min="5" max="5" width="12.85546875" style="3" customWidth="1"/>
    <col min="6" max="6" width="13" style="3" customWidth="1"/>
    <col min="7" max="7" width="12.28515625" style="3" customWidth="1"/>
    <col min="8" max="8" width="12.140625" style="3" hidden="1" customWidth="1"/>
    <col min="9" max="9" width="12.7109375" style="3" customWidth="1"/>
    <col min="10" max="12" width="2.7109375" style="3" hidden="1" customWidth="1"/>
    <col min="13" max="14" width="2.7109375" style="4" hidden="1" customWidth="1"/>
    <col min="15" max="15" width="9.140625" style="4" customWidth="1"/>
    <col min="16" max="16" width="9.5703125" style="3" hidden="1" customWidth="1"/>
    <col min="17" max="17" width="10.42578125" style="4" hidden="1" customWidth="1"/>
    <col min="18" max="18" width="11.140625" style="4" hidden="1" customWidth="1"/>
    <col min="19" max="16384" width="9.140625" style="4"/>
  </cols>
  <sheetData>
    <row r="1" spans="1:19" ht="20.100000000000001" customHeight="1">
      <c r="A1" s="1" t="s">
        <v>0</v>
      </c>
      <c r="B1" s="1"/>
      <c r="C1" s="2"/>
      <c r="D1" s="2"/>
    </row>
    <row r="2" spans="1:19" ht="20.100000000000001" customHeight="1">
      <c r="A2" s="1" t="s">
        <v>1</v>
      </c>
      <c r="C2" s="2" t="s">
        <v>2</v>
      </c>
      <c r="E2" s="6">
        <v>42156</v>
      </c>
    </row>
    <row r="3" spans="1:19" s="12" customFormat="1" ht="69.75" customHeight="1">
      <c r="A3" s="7" t="s">
        <v>3</v>
      </c>
      <c r="B3" s="8" t="s">
        <v>4</v>
      </c>
      <c r="C3" s="9" t="s">
        <v>5</v>
      </c>
      <c r="D3" s="9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/>
      <c r="K3" s="8"/>
      <c r="L3" s="8"/>
      <c r="M3" s="8"/>
      <c r="N3" s="8"/>
      <c r="O3" s="10" t="s">
        <v>12</v>
      </c>
      <c r="P3" s="8" t="s">
        <v>13</v>
      </c>
      <c r="Q3" s="8" t="s">
        <v>14</v>
      </c>
      <c r="R3" s="8" t="s">
        <v>15</v>
      </c>
      <c r="S3" s="11"/>
    </row>
    <row r="4" spans="1:19" ht="20.100000000000001" customHeight="1">
      <c r="A4" s="13">
        <v>1</v>
      </c>
      <c r="B4" s="4" t="s">
        <v>16</v>
      </c>
      <c r="C4" s="5">
        <v>375000</v>
      </c>
      <c r="D4" s="5">
        <f>C4*O4</f>
        <v>52500.000000000007</v>
      </c>
      <c r="E4" s="14">
        <v>42157</v>
      </c>
      <c r="F4" s="15">
        <v>42187</v>
      </c>
      <c r="G4" s="15">
        <v>42217</v>
      </c>
      <c r="H4" s="15">
        <f>IF(G4="","",IF(G4&lt;F4,G4,F4))</f>
        <v>42187</v>
      </c>
      <c r="I4" s="15">
        <f>IF(P4="Yes",IF(O4=0.14,IF(N4=1,IF(K4=1,F4,G4),H4),H4),IF(P4="No",IF(R4="","",IF(Q4="Yes",G4,IF(R4="Yes",H4,E4)))))</f>
        <v>42157</v>
      </c>
      <c r="J4" s="16">
        <f t="shared" ref="J4:L11" si="0">IF(E4&gt;$E$2,1,0)</f>
        <v>1</v>
      </c>
      <c r="K4" s="16">
        <f t="shared" si="0"/>
        <v>1</v>
      </c>
      <c r="L4" s="16">
        <f t="shared" si="0"/>
        <v>1</v>
      </c>
      <c r="M4" s="17">
        <f>J4+K4+L4</f>
        <v>3</v>
      </c>
      <c r="N4" s="17">
        <f>K4+L4</f>
        <v>2</v>
      </c>
      <c r="O4" s="36">
        <f>IF(M4=1,0.1236,0.14)</f>
        <v>0.14000000000000001</v>
      </c>
      <c r="P4" s="3" t="str">
        <f>IF(OR(M4=3,M4=0),"No","Yes")</f>
        <v>No</v>
      </c>
      <c r="Q4" s="4" t="str">
        <f>IF(G4="","",IF(G4&lt;E4,"Yes","No"))</f>
        <v>No</v>
      </c>
      <c r="R4" s="4" t="str">
        <f>IF(F4="","",IF(F4-E4&gt;30,"Yes","No"))</f>
        <v>No</v>
      </c>
    </row>
    <row r="5" spans="1:19" ht="20.100000000000001" customHeight="1">
      <c r="A5" s="13">
        <v>2</v>
      </c>
      <c r="B5" s="4" t="s">
        <v>17</v>
      </c>
      <c r="C5" s="5">
        <v>400000</v>
      </c>
      <c r="D5" s="5">
        <f t="shared" ref="D5:D11" si="1">C5*O5</f>
        <v>49440</v>
      </c>
      <c r="E5" s="14">
        <v>42125</v>
      </c>
      <c r="F5" s="15">
        <v>42160</v>
      </c>
      <c r="G5" s="15">
        <v>42139</v>
      </c>
      <c r="H5" s="15">
        <f t="shared" ref="H5:H11" si="2">IF(G5="","",IF(G5&lt;F5,G5,F5))</f>
        <v>42139</v>
      </c>
      <c r="I5" s="15">
        <f t="shared" ref="I5:I11" si="3">IF(P5="Yes",IF(O5=0.14,IF(N5=1,IF(K5=1,F5,G5),H5),H5),IF(P5="No",IF(R5="","",IF(Q5="Yes",G5,IF(R5="Yes",H5,E5)))))</f>
        <v>42139</v>
      </c>
      <c r="J5" s="16">
        <f t="shared" si="0"/>
        <v>0</v>
      </c>
      <c r="K5" s="16">
        <f t="shared" si="0"/>
        <v>1</v>
      </c>
      <c r="L5" s="16">
        <f t="shared" si="0"/>
        <v>0</v>
      </c>
      <c r="M5" s="17">
        <f t="shared" ref="M5:M11" si="4">J5+K5+L5</f>
        <v>1</v>
      </c>
      <c r="N5" s="17">
        <f t="shared" ref="N5:N11" si="5">K5+L5</f>
        <v>1</v>
      </c>
      <c r="O5" s="36">
        <f t="shared" ref="O5:O11" si="6">IF(M5=1,0.1236,0.14)</f>
        <v>0.1236</v>
      </c>
      <c r="P5" s="3" t="str">
        <f t="shared" ref="P5:P11" si="7">IF(OR(M5=3,M5=0),"No","Yes")</f>
        <v>Yes</v>
      </c>
      <c r="Q5" s="4" t="str">
        <f t="shared" ref="Q5:Q11" si="8">IF(G5="","",IF(G5&lt;E5,"Yes","No"))</f>
        <v>No</v>
      </c>
      <c r="R5" s="4" t="str">
        <f t="shared" ref="R5:R11" si="9">IF(F5="","",IF(F5-E5&gt;30,"Yes","No"))</f>
        <v>Yes</v>
      </c>
    </row>
    <row r="6" spans="1:19" ht="20.100000000000001" customHeight="1">
      <c r="A6" s="13">
        <v>3</v>
      </c>
      <c r="B6" s="4" t="s">
        <v>18</v>
      </c>
      <c r="C6" s="5">
        <v>425000</v>
      </c>
      <c r="D6" s="5">
        <f t="shared" si="1"/>
        <v>52530</v>
      </c>
      <c r="E6" s="14">
        <v>42125</v>
      </c>
      <c r="F6" s="15">
        <v>42160</v>
      </c>
      <c r="G6" s="15">
        <v>42154</v>
      </c>
      <c r="H6" s="15">
        <f t="shared" si="2"/>
        <v>42154</v>
      </c>
      <c r="I6" s="15">
        <f t="shared" si="3"/>
        <v>42154</v>
      </c>
      <c r="J6" s="16">
        <f t="shared" si="0"/>
        <v>0</v>
      </c>
      <c r="K6" s="16">
        <f t="shared" si="0"/>
        <v>1</v>
      </c>
      <c r="L6" s="16">
        <f t="shared" si="0"/>
        <v>0</v>
      </c>
      <c r="M6" s="17">
        <f t="shared" si="4"/>
        <v>1</v>
      </c>
      <c r="N6" s="17">
        <f t="shared" si="5"/>
        <v>1</v>
      </c>
      <c r="O6" s="36">
        <f t="shared" si="6"/>
        <v>0.1236</v>
      </c>
      <c r="P6" s="3" t="str">
        <f t="shared" si="7"/>
        <v>Yes</v>
      </c>
      <c r="Q6" s="4" t="str">
        <f t="shared" si="8"/>
        <v>No</v>
      </c>
      <c r="R6" s="4" t="str">
        <f t="shared" si="9"/>
        <v>Yes</v>
      </c>
    </row>
    <row r="7" spans="1:19" ht="20.100000000000001" customHeight="1">
      <c r="A7" s="13">
        <v>4</v>
      </c>
      <c r="B7" s="4" t="s">
        <v>16</v>
      </c>
      <c r="C7" s="5">
        <v>450000</v>
      </c>
      <c r="D7" s="5">
        <f t="shared" si="1"/>
        <v>55620</v>
      </c>
      <c r="E7" s="14">
        <v>42125</v>
      </c>
      <c r="F7" s="15">
        <v>42154</v>
      </c>
      <c r="G7" s="15">
        <v>42160</v>
      </c>
      <c r="H7" s="15">
        <f t="shared" si="2"/>
        <v>42154</v>
      </c>
      <c r="I7" s="15">
        <f t="shared" si="3"/>
        <v>42154</v>
      </c>
      <c r="J7" s="16">
        <f t="shared" si="0"/>
        <v>0</v>
      </c>
      <c r="K7" s="16">
        <f t="shared" si="0"/>
        <v>0</v>
      </c>
      <c r="L7" s="16">
        <f t="shared" si="0"/>
        <v>1</v>
      </c>
      <c r="M7" s="17">
        <f t="shared" si="4"/>
        <v>1</v>
      </c>
      <c r="N7" s="17">
        <f t="shared" si="5"/>
        <v>1</v>
      </c>
      <c r="O7" s="36">
        <f t="shared" si="6"/>
        <v>0.1236</v>
      </c>
      <c r="P7" s="3" t="str">
        <f t="shared" si="7"/>
        <v>Yes</v>
      </c>
      <c r="Q7" s="4" t="str">
        <f t="shared" si="8"/>
        <v>No</v>
      </c>
      <c r="R7" s="4" t="str">
        <f t="shared" si="9"/>
        <v>No</v>
      </c>
    </row>
    <row r="8" spans="1:19" ht="20.100000000000001" customHeight="1">
      <c r="A8" s="13">
        <v>5</v>
      </c>
      <c r="B8" s="4" t="s">
        <v>17</v>
      </c>
      <c r="C8" s="5">
        <v>475000</v>
      </c>
      <c r="D8" s="5">
        <f t="shared" si="1"/>
        <v>58710</v>
      </c>
      <c r="E8" s="15">
        <v>42160</v>
      </c>
      <c r="F8" s="15">
        <v>42139</v>
      </c>
      <c r="G8" s="15">
        <v>42154</v>
      </c>
      <c r="H8" s="15">
        <f t="shared" si="2"/>
        <v>42139</v>
      </c>
      <c r="I8" s="15">
        <f t="shared" si="3"/>
        <v>42139</v>
      </c>
      <c r="J8" s="16">
        <f t="shared" si="0"/>
        <v>1</v>
      </c>
      <c r="K8" s="16">
        <f t="shared" si="0"/>
        <v>0</v>
      </c>
      <c r="L8" s="16">
        <f t="shared" si="0"/>
        <v>0</v>
      </c>
      <c r="M8" s="17">
        <f t="shared" si="4"/>
        <v>1</v>
      </c>
      <c r="N8" s="17">
        <f t="shared" si="5"/>
        <v>0</v>
      </c>
      <c r="O8" s="36">
        <f t="shared" si="6"/>
        <v>0.1236</v>
      </c>
      <c r="P8" s="3" t="str">
        <f t="shared" si="7"/>
        <v>Yes</v>
      </c>
      <c r="Q8" s="4" t="str">
        <f t="shared" si="8"/>
        <v>Yes</v>
      </c>
      <c r="R8" s="4" t="str">
        <f t="shared" si="9"/>
        <v>No</v>
      </c>
    </row>
    <row r="9" spans="1:19" ht="20.100000000000001" customHeight="1">
      <c r="A9" s="13">
        <v>6</v>
      </c>
      <c r="B9" s="4" t="s">
        <v>18</v>
      </c>
      <c r="C9" s="5">
        <v>500000</v>
      </c>
      <c r="D9" s="5">
        <f t="shared" si="1"/>
        <v>70000</v>
      </c>
      <c r="E9" s="15">
        <v>42160</v>
      </c>
      <c r="F9" s="15">
        <v>42139</v>
      </c>
      <c r="G9" s="15">
        <v>42160</v>
      </c>
      <c r="H9" s="15">
        <f t="shared" si="2"/>
        <v>42139</v>
      </c>
      <c r="I9" s="15">
        <f t="shared" si="3"/>
        <v>42160</v>
      </c>
      <c r="J9" s="16">
        <f t="shared" si="0"/>
        <v>1</v>
      </c>
      <c r="K9" s="16">
        <f t="shared" si="0"/>
        <v>0</v>
      </c>
      <c r="L9" s="16">
        <f t="shared" si="0"/>
        <v>1</v>
      </c>
      <c r="M9" s="17">
        <f t="shared" si="4"/>
        <v>2</v>
      </c>
      <c r="N9" s="17">
        <f t="shared" si="5"/>
        <v>1</v>
      </c>
      <c r="O9" s="36">
        <f t="shared" si="6"/>
        <v>0.14000000000000001</v>
      </c>
      <c r="P9" s="3" t="str">
        <f t="shared" si="7"/>
        <v>Yes</v>
      </c>
      <c r="Q9" s="4" t="str">
        <f t="shared" si="8"/>
        <v>No</v>
      </c>
      <c r="R9" s="4" t="str">
        <f t="shared" si="9"/>
        <v>No</v>
      </c>
    </row>
    <row r="10" spans="1:19" ht="20.100000000000001" customHeight="1">
      <c r="A10" s="13">
        <v>7</v>
      </c>
      <c r="B10" s="4" t="s">
        <v>16</v>
      </c>
      <c r="C10" s="5">
        <v>525000</v>
      </c>
      <c r="D10" s="5">
        <f t="shared" si="1"/>
        <v>73500</v>
      </c>
      <c r="E10" s="15">
        <v>42160</v>
      </c>
      <c r="F10" s="15">
        <v>42160</v>
      </c>
      <c r="G10" s="15">
        <v>42139</v>
      </c>
      <c r="H10" s="15">
        <f t="shared" si="2"/>
        <v>42139</v>
      </c>
      <c r="I10" s="15">
        <f t="shared" si="3"/>
        <v>42160</v>
      </c>
      <c r="J10" s="16">
        <f t="shared" si="0"/>
        <v>1</v>
      </c>
      <c r="K10" s="16">
        <f t="shared" si="0"/>
        <v>1</v>
      </c>
      <c r="L10" s="16">
        <f t="shared" si="0"/>
        <v>0</v>
      </c>
      <c r="M10" s="17">
        <f t="shared" si="4"/>
        <v>2</v>
      </c>
      <c r="N10" s="17">
        <f t="shared" si="5"/>
        <v>1</v>
      </c>
      <c r="O10" s="36">
        <f t="shared" si="6"/>
        <v>0.14000000000000001</v>
      </c>
      <c r="P10" s="3" t="str">
        <f t="shared" si="7"/>
        <v>Yes</v>
      </c>
      <c r="Q10" s="4" t="str">
        <f t="shared" si="8"/>
        <v>Yes</v>
      </c>
      <c r="R10" s="4" t="str">
        <f t="shared" si="9"/>
        <v>No</v>
      </c>
    </row>
    <row r="11" spans="1:19" ht="20.100000000000001" customHeight="1">
      <c r="A11" s="18">
        <v>8</v>
      </c>
      <c r="B11" s="19" t="s">
        <v>17</v>
      </c>
      <c r="C11" s="20">
        <v>550000</v>
      </c>
      <c r="D11" s="20">
        <f t="shared" si="1"/>
        <v>77000.000000000015</v>
      </c>
      <c r="E11" s="21">
        <v>42139</v>
      </c>
      <c r="F11" s="21">
        <v>42157</v>
      </c>
      <c r="G11" s="21">
        <v>42160</v>
      </c>
      <c r="H11" s="21">
        <f t="shared" si="2"/>
        <v>42157</v>
      </c>
      <c r="I11" s="21">
        <f t="shared" si="3"/>
        <v>42157</v>
      </c>
      <c r="J11" s="22">
        <f t="shared" si="0"/>
        <v>0</v>
      </c>
      <c r="K11" s="22">
        <f t="shared" si="0"/>
        <v>1</v>
      </c>
      <c r="L11" s="22">
        <f t="shared" si="0"/>
        <v>1</v>
      </c>
      <c r="M11" s="23">
        <f t="shared" si="4"/>
        <v>2</v>
      </c>
      <c r="N11" s="23">
        <f t="shared" si="5"/>
        <v>2</v>
      </c>
      <c r="O11" s="37">
        <f t="shared" si="6"/>
        <v>0.14000000000000001</v>
      </c>
      <c r="P11" s="24" t="str">
        <f t="shared" si="7"/>
        <v>Yes</v>
      </c>
      <c r="Q11" s="19" t="str">
        <f t="shared" si="8"/>
        <v>No</v>
      </c>
      <c r="R11" s="19" t="str">
        <f t="shared" si="9"/>
        <v>No</v>
      </c>
    </row>
    <row r="12" spans="1:19" ht="20.100000000000001" customHeight="1">
      <c r="A12" s="3"/>
      <c r="E12" s="15"/>
      <c r="F12" s="15"/>
      <c r="G12" s="15"/>
      <c r="H12" s="15"/>
      <c r="I12" s="15"/>
      <c r="J12" s="16"/>
      <c r="K12" s="16"/>
      <c r="L12" s="16"/>
      <c r="M12" s="17"/>
      <c r="N12" s="17"/>
      <c r="O12" s="25"/>
    </row>
    <row r="13" spans="1:19" ht="20.100000000000001" customHeight="1">
      <c r="A13" s="3"/>
    </row>
    <row r="14" spans="1:19" ht="20.100000000000001" customHeight="1">
      <c r="A14" s="6" t="s">
        <v>19</v>
      </c>
      <c r="B14" s="15"/>
      <c r="C14" s="15"/>
      <c r="D14" s="15"/>
      <c r="E14" s="15"/>
      <c r="F14" s="16"/>
      <c r="G14" s="16"/>
      <c r="H14" s="16"/>
      <c r="I14" s="17"/>
      <c r="J14" s="17"/>
      <c r="K14" s="25"/>
    </row>
    <row r="15" spans="1:19" ht="20.100000000000001" customHeight="1">
      <c r="A15" s="2" t="s">
        <v>20</v>
      </c>
      <c r="B15" s="2"/>
      <c r="C15" s="26"/>
      <c r="D15" s="26"/>
      <c r="E15" s="26"/>
      <c r="I15" s="4"/>
      <c r="J15" s="4"/>
      <c r="K15" s="4"/>
    </row>
    <row r="16" spans="1:19" ht="20.100000000000001" customHeight="1">
      <c r="A16" s="2" t="s">
        <v>21</v>
      </c>
      <c r="B16" s="2"/>
      <c r="C16" s="26"/>
      <c r="D16" s="26"/>
      <c r="E16" s="26"/>
      <c r="I16" s="4"/>
      <c r="J16" s="4"/>
      <c r="K16" s="4"/>
    </row>
    <row r="17" spans="1:16" ht="20.100000000000001" customHeight="1">
      <c r="A17" s="2" t="s">
        <v>22</v>
      </c>
      <c r="B17" s="2"/>
      <c r="C17" s="26"/>
      <c r="D17" s="26"/>
      <c r="E17" s="26"/>
      <c r="I17" s="4"/>
      <c r="J17" s="4"/>
      <c r="K17" s="4"/>
    </row>
    <row r="18" spans="1:16" ht="20.100000000000001" customHeight="1">
      <c r="A18" s="2" t="s">
        <v>23</v>
      </c>
      <c r="B18" s="2" t="s">
        <v>24</v>
      </c>
      <c r="C18" s="26" t="s">
        <v>25</v>
      </c>
      <c r="D18" s="26" t="s">
        <v>26</v>
      </c>
      <c r="E18" s="26" t="s">
        <v>12</v>
      </c>
      <c r="I18" s="4"/>
      <c r="J18" s="4"/>
      <c r="K18" s="4"/>
    </row>
    <row r="19" spans="1:16" s="29" customFormat="1" ht="20.100000000000001" customHeight="1">
      <c r="A19" s="27" t="s">
        <v>27</v>
      </c>
      <c r="B19" s="5" t="s">
        <v>28</v>
      </c>
      <c r="C19" s="3" t="s">
        <v>29</v>
      </c>
      <c r="D19" s="3" t="s">
        <v>10</v>
      </c>
      <c r="E19" s="3">
        <v>14</v>
      </c>
      <c r="F19" s="3"/>
      <c r="G19" s="28" t="s">
        <v>30</v>
      </c>
      <c r="H19" s="3"/>
      <c r="I19" s="4"/>
      <c r="J19" s="4"/>
      <c r="K19" s="4"/>
      <c r="P19" s="30"/>
    </row>
    <row r="20" spans="1:16" s="29" customFormat="1" ht="20.100000000000001" customHeight="1">
      <c r="A20" s="31" t="s">
        <v>27</v>
      </c>
      <c r="B20" s="31" t="s">
        <v>27</v>
      </c>
      <c r="C20" s="30" t="s">
        <v>29</v>
      </c>
      <c r="D20" s="30" t="s">
        <v>10</v>
      </c>
      <c r="E20" s="30">
        <v>12</v>
      </c>
      <c r="F20" s="30"/>
      <c r="G20" s="32" t="s">
        <v>31</v>
      </c>
      <c r="H20" s="30"/>
      <c r="P20" s="30"/>
    </row>
    <row r="21" spans="1:16" ht="20.100000000000001" customHeight="1">
      <c r="A21" s="31" t="s">
        <v>27</v>
      </c>
      <c r="B21" s="33" t="s">
        <v>28</v>
      </c>
      <c r="C21" s="34" t="s">
        <v>27</v>
      </c>
      <c r="D21" s="30" t="s">
        <v>10</v>
      </c>
      <c r="E21" s="30">
        <v>12</v>
      </c>
      <c r="F21" s="30"/>
      <c r="H21" s="30"/>
      <c r="I21" s="29"/>
      <c r="J21" s="29"/>
      <c r="K21" s="29"/>
    </row>
    <row r="22" spans="1:16" s="29" customFormat="1" ht="20.100000000000001" customHeight="1">
      <c r="A22" s="5" t="s">
        <v>28</v>
      </c>
      <c r="B22" s="27" t="s">
        <v>27</v>
      </c>
      <c r="C22" s="3" t="s">
        <v>29</v>
      </c>
      <c r="D22" s="3" t="s">
        <v>25</v>
      </c>
      <c r="E22" s="3">
        <v>14</v>
      </c>
      <c r="F22" s="3"/>
      <c r="G22" s="28"/>
      <c r="H22" s="3"/>
      <c r="I22" s="4"/>
      <c r="J22" s="4"/>
      <c r="K22" s="4"/>
      <c r="P22" s="30"/>
    </row>
    <row r="23" spans="1:16" ht="20.100000000000001" customHeight="1">
      <c r="A23" s="33" t="s">
        <v>28</v>
      </c>
      <c r="B23" s="31" t="s">
        <v>27</v>
      </c>
      <c r="C23" s="34" t="s">
        <v>27</v>
      </c>
      <c r="D23" s="30" t="s">
        <v>10</v>
      </c>
      <c r="E23" s="30">
        <v>12</v>
      </c>
      <c r="F23" s="30"/>
      <c r="G23" s="32"/>
      <c r="H23" s="30"/>
      <c r="I23" s="29"/>
      <c r="J23" s="29"/>
      <c r="K23" s="29"/>
    </row>
    <row r="24" spans="1:16" ht="20.100000000000001" customHeight="1">
      <c r="A24" s="5" t="s">
        <v>28</v>
      </c>
      <c r="B24" s="5" t="s">
        <v>28</v>
      </c>
      <c r="C24" s="35" t="s">
        <v>27</v>
      </c>
      <c r="D24" s="3" t="s">
        <v>24</v>
      </c>
      <c r="E24" s="3">
        <v>14</v>
      </c>
      <c r="G24" s="28"/>
      <c r="I24" s="4"/>
      <c r="J24" s="4"/>
      <c r="K24" s="4"/>
    </row>
  </sheetData>
  <autoFilter ref="A18:E24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Rule4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2015-11-30T07:55:30Z</dcterms:modified>
</cp:coreProperties>
</file>