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60" windowWidth="20055" windowHeight="7950"/>
  </bookViews>
  <sheets>
    <sheet name="FOR DELAYED IN PAYMENT" sheetId="1" r:id="rId1"/>
    <sheet name="FOR DELAY IN FILLING RETURN" sheetId="2" r:id="rId2"/>
    <sheet name="FOR DELAY IN OBTAINING REG" sheetId="3" r:id="rId3"/>
    <sheet name="OLD" sheetId="4" r:id="rId4"/>
  </sheets>
  <calcPr calcId="162912"/>
</workbook>
</file>

<file path=xl/calcChain.xml><?xml version="1.0" encoding="utf-8"?>
<calcChain xmlns="http://schemas.openxmlformats.org/spreadsheetml/2006/main">
  <c r="H7" i="4" l="1"/>
  <c r="H8" i="4"/>
  <c r="F8" i="4"/>
  <c r="G8" i="4"/>
  <c r="I8" i="4"/>
  <c r="D20" i="1"/>
  <c r="D19" i="1"/>
  <c r="D18" i="1"/>
  <c r="D17" i="1"/>
  <c r="D16" i="1"/>
  <c r="D15" i="1"/>
  <c r="D12" i="1"/>
  <c r="D11" i="1"/>
  <c r="D10" i="1"/>
  <c r="D9" i="1"/>
  <c r="D8" i="1"/>
  <c r="D7" i="1"/>
  <c r="D43" i="1"/>
  <c r="D42" i="1"/>
  <c r="D41" i="1"/>
  <c r="D20" i="4"/>
  <c r="D19" i="4"/>
  <c r="D18" i="4"/>
  <c r="D17" i="4"/>
  <c r="D16" i="4"/>
  <c r="D15" i="4"/>
  <c r="D12" i="4"/>
  <c r="D11" i="4"/>
  <c r="D10" i="4"/>
  <c r="D9" i="4"/>
  <c r="D8" i="4"/>
  <c r="F7" i="4"/>
  <c r="G7" i="4"/>
  <c r="I7" i="4"/>
  <c r="D7" i="4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5" i="1"/>
  <c r="G15" i="1"/>
  <c r="H15" i="1"/>
  <c r="F16" i="1"/>
  <c r="G16" i="1"/>
  <c r="H16" i="1"/>
  <c r="F17" i="1"/>
  <c r="G17" i="1"/>
  <c r="H17" i="1"/>
  <c r="F18" i="1"/>
  <c r="G18" i="1"/>
  <c r="H18" i="1"/>
  <c r="F19" i="1"/>
  <c r="G19" i="1"/>
  <c r="H19" i="1"/>
  <c r="F20" i="1"/>
  <c r="G20" i="1"/>
  <c r="H20" i="1"/>
</calcChain>
</file>

<file path=xl/sharedStrings.xml><?xml version="1.0" encoding="utf-8"?>
<sst xmlns="http://schemas.openxmlformats.org/spreadsheetml/2006/main" count="102" uniqueCount="58">
  <si>
    <t>SERVICE TAX CALCULATION SHEET</t>
  </si>
  <si>
    <t>MONTHS</t>
  </si>
  <si>
    <t>DUE DATE</t>
  </si>
  <si>
    <t>DATE OF PAYMENT</t>
  </si>
  <si>
    <t>PERIOD OF DELAY</t>
  </si>
  <si>
    <t>SERVICE TAX PAYABLE</t>
  </si>
  <si>
    <t>INTEREST CALC</t>
  </si>
  <si>
    <t>INTEREST AMOUNT</t>
  </si>
  <si>
    <t>TOTAL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</si>
  <si>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</si>
  <si>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</si>
  <si>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</si>
  <si>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</si>
  <si>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</si>
  <si>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</si>
  <si>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</si>
  <si>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</si>
  <si>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</si>
  <si>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</si>
  <si>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</si>
  <si>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</si>
  <si>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#</t>
  </si>
  <si>
    <t>INTEREST ON LATE PAYMENT OF SERVICE TAX</t>
  </si>
  <si>
    <t>NOTE:-</t>
  </si>
  <si>
    <t>AFTER 01-10-2014</t>
  </si>
  <si>
    <t>(A)</t>
  </si>
  <si>
    <t xml:space="preserve">DELAY UPTO 6 MONTHS : 18% </t>
  </si>
  <si>
    <t>(B)</t>
  </si>
  <si>
    <t xml:space="preserve">DELAY BEYOND 6 MONTHS BUT UPTO 1 YEAR : 24% </t>
  </si>
  <si>
    <t>(C)</t>
  </si>
  <si>
    <t xml:space="preserve">DELAY BEYOND 1 YEAR : 30% </t>
  </si>
  <si>
    <t>PENALITY ON LATE PAYMENT OF SERVICE TAX</t>
  </si>
  <si>
    <t xml:space="preserve">HIGHER OF </t>
  </si>
  <si>
    <t>PENALTY NOT LESS THAN RS.100/- FOR EVERY DAY DURING WHICH FAILURE CONTINUES</t>
  </si>
  <si>
    <t>1% of such tax per month</t>
  </si>
  <si>
    <t>BUT SHALL NOT EXCEED 50% OF SERVICE TAX DUE</t>
  </si>
  <si>
    <t>FORMULA</t>
  </si>
  <si>
    <t>DELAY</t>
  </si>
  <si>
    <t>INTEREST MONTHLY</t>
  </si>
  <si>
    <t>DIFF INTEREST</t>
  </si>
  <si>
    <t>PENALITY FOR LATE FILLING OF SERVICE TAX RETURN</t>
  </si>
  <si>
    <t>NOTE</t>
  </si>
  <si>
    <t>AMT</t>
  </si>
  <si>
    <t>FOR DELAY UP 15 DAYS</t>
  </si>
  <si>
    <t>500/-</t>
  </si>
  <si>
    <t>FOR DELAY BEYOND 15 DAYS AND UPTO 30 DAYS</t>
  </si>
  <si>
    <t>1000/-</t>
  </si>
  <si>
    <t>DELAY BEYOND 30 DAYS-RS.1000/- PLUS RS.100 PER DAY OF DELAY BEYOND 30 DAYS</t>
  </si>
  <si>
    <t>1000/- + NO OF DAYS DELAY*100/-</t>
  </si>
  <si>
    <t>MAXIMUM LATE FEE UP TO RS 20,000/-</t>
  </si>
  <si>
    <t>PENALITY OF NOT OBTAINING SERVICE TAX REGISTRATION</t>
  </si>
  <si>
    <t>HIGHER OF</t>
  </si>
  <si>
    <t>RS 10,000/-</t>
  </si>
  <si>
    <t>RS. 200 PER DAY DURING WHICH FAILURE CONTINUES</t>
  </si>
  <si>
    <t>INTEREST (A) 18%</t>
  </si>
  <si>
    <t>INTEREST (B) 24%</t>
  </si>
  <si>
    <t>INTEREST (C) 30%</t>
  </si>
  <si>
    <t>TOTAL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</si>
</sst>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₹&quot;\ #,##0.00"/>
    <numFmt numFmtId="165" formatCode="&quot;₹&quot;\ #,##0"/>
  </numFmts>
  <fonts count="8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" fillId="2" borderId="0" xfId="0" applyFont="1" applyFill="1"/>
    <xf numFmtId="9" fontId="1" fillId="0" borderId="0" xfId="0" applyNumberFormat="1" applyFont="1"/>
    <xf numFmtId="164" fontId="1" fillId="0" borderId="0" xfId="0" applyNumberFormat="1" applyFont="1"/>
    <xf numFmtId="164" fontId="1" fillId="2" borderId="0" xfId="0" applyNumberFormat="1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center" vertical="center"/>
    </xf>
    <xf numFmtId="164" fontId="1" fillId="0" borderId="0" xfId="0" applyNumberFormat="1" applyFont="1" applyFill="1"/>
    <xf numFmtId="0" fontId="5" fillId="0" borderId="0" xfId="0" applyFont="1"/>
    <xf numFmtId="165" fontId="0" fillId="0" borderId="0" xfId="0" applyNumberFormat="1"/>
    <xf numFmtId="0" fontId="5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10" fontId="1" fillId="0" borderId="1" xfId="1" applyNumberFormat="1" applyFont="1" applyBorder="1"/>
    <xf numFmtId="10" fontId="1" fillId="0" borderId="1" xfId="0" applyNumberFormat="1" applyFont="1" applyBorder="1"/>
    <xf numFmtId="0" fontId="3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abSelected="1" workbookViewId="0">
      <selection activeCell="F22" sqref="F22"/>
    </sheetView>
  </sheetViews>
  <sheetFormatPr defaultRowHeight="14.25"/>
  <cols>
    <col min="1" max="1" width="10.42578125" style="5" customWidth="1"/>
    <col min="2" max="2" width="12.42578125" style="1" customWidth="1"/>
    <col min="3" max="4" width="14.28515625" style="1" customWidth="1"/>
    <col min="5" max="5" width="15.42578125" style="1" customWidth="1"/>
    <col min="6" max="6" width="16" style="1" customWidth="1"/>
    <col min="7" max="7" width="13.42578125" style="1" customWidth="1"/>
    <col min="8" max="16384" width="9.140625" style="1"/>
  </cols>
  <sheetData>
    <row r="2" spans="1:10" ht="18">
      <c r="C2" s="2" t="s">
        <v>0</v>
      </c>
      <c r="D2" s="2"/>
    </row>
    <row r="3" spans="1:10">
      <c r="F3" s="16"/>
      <c r="G3" s="16"/>
      <c r="H3" s="16"/>
      <c r="I3" s="16"/>
      <c r="J3" s="16"/>
    </row>
    <row r="4" spans="1:10">
      <c r="F4" s="16"/>
      <c r="G4" s="16"/>
      <c r="H4" s="16"/>
      <c r="I4" s="16"/>
      <c r="J4" s="16"/>
    </row>
    <row r="5" spans="1:10">
      <c r="H5" s="16"/>
    </row>
    <row r="6" spans="1:10" s="4" customFormat="1" ht="30" customHeight="1">
      <c r="A6" s="14" t="s">
        <v>1</v>
      </c>
      <c r="B6" s="14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</row>
    <row r="7" spans="1:10">
      <c r="A7" s="5" t="s">
        <v>9</v>
      </c>
      <c r="B7" s="6">
        <v>41765</v>
      </c>
      <c r="C7" s="6">
        <v>42283</v>
      </c>
      <c r="D7" s="7">
        <f>(YEAR(C7)-YEAR(B7))*12+MONTH(C7)-MONTH(B7)</f>
        <v>17</v>
      </c>
      <c r="E7" s="12">
        <v>100</v>
      </c>
      <c r="F7" s="7">
        <f>SUMPRODUCT(--(D7&gt;$B$41:$B$43),D7-$B$41:$B$43,$D$41:$D$43)</f>
        <v>0.33500000000000002</v>
      </c>
      <c r="G7" s="18">
        <f>E7*F7</f>
        <v>33.5</v>
      </c>
      <c r="H7" s="13">
        <f>E7+G7</f>
        <v>133.5</v>
      </c>
    </row>
    <row r="8" spans="1:10">
      <c r="A8" s="5" t="s">
        <v>10</v>
      </c>
      <c r="B8" s="6">
        <v>41796</v>
      </c>
      <c r="C8" s="6">
        <v>42283</v>
      </c>
      <c r="D8" s="7">
        <f t="shared" ref="D8:D12" si="0">(YEAR(C8)-YEAR(B8))*12+MONTH(C8)-MONTH(B8)</f>
        <v>16</v>
      </c>
      <c r="E8" s="12">
        <v>100</v>
      </c>
      <c r="F8" s="7">
        <f t="shared" ref="F8:F12" si="1">SUMPRODUCT(--(D8&gt;$B$41:$B$43),D8-$B$41:$B$43,$D$41:$D$43)</f>
        <v>0.31</v>
      </c>
      <c r="G8" s="18">
        <f t="shared" ref="G8:G12" si="2">E8*F8</f>
        <v>31</v>
      </c>
      <c r="H8" s="13">
        <f t="shared" ref="H8:H12" si="3">E8+G8</f>
        <v>131</v>
      </c>
    </row>
    <row r="9" spans="1:10">
      <c r="A9" s="5" t="s">
        <v>11</v>
      </c>
      <c r="B9" s="6">
        <v>41826</v>
      </c>
      <c r="C9" s="6">
        <v>42283</v>
      </c>
      <c r="D9" s="7">
        <f t="shared" si="0"/>
        <v>15</v>
      </c>
      <c r="E9" s="12">
        <v>100</v>
      </c>
      <c r="F9" s="7">
        <f t="shared" si="1"/>
        <v>0.28500000000000003</v>
      </c>
      <c r="G9" s="18">
        <f t="shared" si="2"/>
        <v>28.500000000000004</v>
      </c>
      <c r="H9" s="13">
        <f t="shared" si="3"/>
        <v>128.5</v>
      </c>
    </row>
    <row r="10" spans="1:10">
      <c r="A10" s="5" t="s">
        <v>12</v>
      </c>
      <c r="B10" s="6">
        <v>41857</v>
      </c>
      <c r="C10" s="6">
        <v>42283</v>
      </c>
      <c r="D10" s="7">
        <f t="shared" si="0"/>
        <v>14</v>
      </c>
      <c r="E10" s="12">
        <v>100</v>
      </c>
      <c r="F10" s="7">
        <f t="shared" si="1"/>
        <v>0.26</v>
      </c>
      <c r="G10" s="18">
        <f t="shared" si="2"/>
        <v>26</v>
      </c>
      <c r="H10" s="13">
        <f t="shared" si="3"/>
        <v>126</v>
      </c>
    </row>
    <row r="11" spans="1:10">
      <c r="A11" s="5" t="s">
        <v>13</v>
      </c>
      <c r="B11" s="6">
        <v>41888</v>
      </c>
      <c r="C11" s="6">
        <v>42283</v>
      </c>
      <c r="D11" s="7">
        <f t="shared" si="0"/>
        <v>13</v>
      </c>
      <c r="E11" s="12">
        <v>100</v>
      </c>
      <c r="F11" s="7">
        <f t="shared" si="1"/>
        <v>0.23500000000000001</v>
      </c>
      <c r="G11" s="18">
        <f t="shared" si="2"/>
        <v>23.5</v>
      </c>
      <c r="H11" s="13">
        <f t="shared" si="3"/>
        <v>123.5</v>
      </c>
    </row>
    <row r="12" spans="1:10">
      <c r="A12" s="5" t="s">
        <v>14</v>
      </c>
      <c r="B12" s="6">
        <v>41918</v>
      </c>
      <c r="C12" s="6">
        <v>42283</v>
      </c>
      <c r="D12" s="7">
        <f t="shared" si="0"/>
        <v>12</v>
      </c>
      <c r="E12" s="12">
        <v>100</v>
      </c>
      <c r="F12" s="7">
        <f t="shared" si="1"/>
        <v>0.21</v>
      </c>
      <c r="G12" s="18">
        <f t="shared" si="2"/>
        <v>21</v>
      </c>
      <c r="H12" s="13">
        <f t="shared" si="3"/>
        <v>121</v>
      </c>
    </row>
    <row r="13" spans="1:10">
      <c r="E13" s="12"/>
      <c r="F13" s="7"/>
      <c r="H13" s="10"/>
    </row>
    <row r="14" spans="1:10">
      <c r="E14" s="12"/>
      <c r="F14" s="7"/>
      <c r="H14" s="10"/>
    </row>
    <row r="15" spans="1:10">
      <c r="A15" s="5" t="s">
        <v>15</v>
      </c>
      <c r="B15" s="6">
        <v>41949</v>
      </c>
      <c r="C15" s="6">
        <v>42283</v>
      </c>
      <c r="D15" s="7">
        <f t="shared" ref="D15:D20" si="4">(YEAR(C15)-YEAR(B15))*12+MONTH(C15)-MONTH(B15)</f>
        <v>11</v>
      </c>
      <c r="E15" s="12">
        <v>100</v>
      </c>
      <c r="F15" s="7">
        <f t="shared" ref="F15:F20" si="5">SUMPRODUCT(--(D15&gt;$B$41:$B$43),D15-$B$41:$B$43,$D$41:$D$43)</f>
        <v>0.18999999999999997</v>
      </c>
      <c r="G15" s="18">
        <f t="shared" ref="G15:G20" si="6">E15*F15</f>
        <v>18.999999999999996</v>
      </c>
      <c r="H15" s="13">
        <f t="shared" ref="H15:H20" si="7">E15+G15</f>
        <v>119</v>
      </c>
    </row>
    <row r="16" spans="1:10">
      <c r="A16" s="5" t="s">
        <v>16</v>
      </c>
      <c r="B16" s="6">
        <v>41979</v>
      </c>
      <c r="C16" s="6">
        <v>42283</v>
      </c>
      <c r="D16" s="7">
        <f t="shared" si="4"/>
        <v>10</v>
      </c>
      <c r="E16" s="12">
        <v>100</v>
      </c>
      <c r="F16" s="7">
        <f t="shared" si="5"/>
        <v>0.16999999999999998</v>
      </c>
      <c r="G16" s="18">
        <f t="shared" si="6"/>
        <v>17</v>
      </c>
      <c r="H16" s="13">
        <f t="shared" si="7"/>
        <v>117</v>
      </c>
    </row>
    <row r="17" spans="1:8">
      <c r="A17" s="5" t="s">
        <v>17</v>
      </c>
      <c r="B17" s="6">
        <v>42010</v>
      </c>
      <c r="C17" s="6">
        <v>42283</v>
      </c>
      <c r="D17" s="7">
        <f t="shared" si="4"/>
        <v>9</v>
      </c>
      <c r="E17" s="12">
        <v>100</v>
      </c>
      <c r="F17" s="7">
        <f t="shared" si="5"/>
        <v>0.15000000000000002</v>
      </c>
      <c r="G17" s="18">
        <f t="shared" si="6"/>
        <v>15.000000000000002</v>
      </c>
      <c r="H17" s="13">
        <f t="shared" si="7"/>
        <v>115</v>
      </c>
    </row>
    <row r="18" spans="1:8">
      <c r="A18" s="5" t="s">
        <v>18</v>
      </c>
      <c r="B18" s="6">
        <v>42041</v>
      </c>
      <c r="C18" s="6">
        <v>42283</v>
      </c>
      <c r="D18" s="7">
        <f t="shared" si="4"/>
        <v>8</v>
      </c>
      <c r="E18" s="12">
        <v>100</v>
      </c>
      <c r="F18" s="7">
        <f t="shared" si="5"/>
        <v>0.13</v>
      </c>
      <c r="G18" s="18">
        <f t="shared" si="6"/>
        <v>13</v>
      </c>
      <c r="H18" s="13">
        <f t="shared" si="7"/>
        <v>113</v>
      </c>
    </row>
    <row r="19" spans="1:8">
      <c r="A19" s="5" t="s">
        <v>19</v>
      </c>
      <c r="B19" s="6">
        <v>42069</v>
      </c>
      <c r="C19" s="6">
        <v>42283</v>
      </c>
      <c r="D19" s="7">
        <f t="shared" si="4"/>
        <v>7</v>
      </c>
      <c r="E19" s="12">
        <v>100</v>
      </c>
      <c r="F19" s="7">
        <f t="shared" si="5"/>
        <v>0.11</v>
      </c>
      <c r="G19" s="18">
        <f t="shared" si="6"/>
        <v>11</v>
      </c>
      <c r="H19" s="13">
        <f t="shared" si="7"/>
        <v>111</v>
      </c>
    </row>
    <row r="20" spans="1:8">
      <c r="A20" s="5" t="s">
        <v>20</v>
      </c>
      <c r="B20" s="6">
        <v>42094</v>
      </c>
      <c r="C20" s="6">
        <v>42283</v>
      </c>
      <c r="D20" s="7">
        <f t="shared" si="4"/>
        <v>7</v>
      </c>
      <c r="E20" s="12">
        <v>100</v>
      </c>
      <c r="F20" s="7">
        <f t="shared" si="5"/>
        <v>0.11</v>
      </c>
      <c r="G20" s="18">
        <f t="shared" si="6"/>
        <v>11</v>
      </c>
      <c r="H20" s="13">
        <f t="shared" si="7"/>
        <v>111</v>
      </c>
    </row>
    <row r="21" spans="1:8">
      <c r="E21" s="12"/>
      <c r="F21" s="12"/>
    </row>
    <row r="22" spans="1:8">
      <c r="A22" s="5" t="s">
        <v>21</v>
      </c>
      <c r="B22" s="3" t="s">
        <v>22</v>
      </c>
      <c r="E22" s="12"/>
      <c r="F22" s="12"/>
    </row>
    <row r="23" spans="1:8">
      <c r="E23" s="12"/>
    </row>
    <row r="24" spans="1:8">
      <c r="A24" s="9" t="s">
        <v>23</v>
      </c>
      <c r="B24" s="3" t="s">
        <v>24</v>
      </c>
    </row>
    <row r="25" spans="1:8">
      <c r="A25" s="4" t="s">
        <v>25</v>
      </c>
      <c r="B25" s="8" t="s">
        <v>26</v>
      </c>
      <c r="C25" s="3"/>
    </row>
    <row r="26" spans="1:8">
      <c r="A26" s="4" t="s">
        <v>27</v>
      </c>
      <c r="B26" s="8" t="s">
        <v>28</v>
      </c>
      <c r="C26" s="3"/>
    </row>
    <row r="27" spans="1:8">
      <c r="A27" s="4" t="s">
        <v>29</v>
      </c>
      <c r="B27" s="8" t="s">
        <v>30</v>
      </c>
      <c r="C27" s="3"/>
    </row>
    <row r="31" spans="1:8">
      <c r="A31" s="5" t="s">
        <v>21</v>
      </c>
      <c r="B31" s="3" t="s">
        <v>31</v>
      </c>
    </row>
    <row r="33" spans="1:4">
      <c r="B33" s="3" t="s">
        <v>32</v>
      </c>
    </row>
    <row r="34" spans="1:4">
      <c r="A34" s="4" t="s">
        <v>25</v>
      </c>
      <c r="B34" s="23" t="s">
        <v>33</v>
      </c>
    </row>
    <row r="35" spans="1:4">
      <c r="A35" s="4" t="s">
        <v>27</v>
      </c>
      <c r="B35" s="23" t="s">
        <v>34</v>
      </c>
    </row>
    <row r="36" spans="1:4">
      <c r="A36" s="4"/>
      <c r="B36" s="4"/>
      <c r="C36" s="11"/>
    </row>
    <row r="37" spans="1:4">
      <c r="B37" s="3" t="s">
        <v>35</v>
      </c>
      <c r="C37" s="11"/>
    </row>
    <row r="38" spans="1:4">
      <c r="C38" s="11"/>
    </row>
    <row r="39" spans="1:4">
      <c r="B39" s="1" t="s">
        <v>36</v>
      </c>
    </row>
    <row r="40" spans="1:4" ht="28.5">
      <c r="B40" s="29" t="s">
        <v>37</v>
      </c>
      <c r="C40" s="29" t="s">
        <v>38</v>
      </c>
      <c r="D40" s="29" t="s">
        <v>39</v>
      </c>
    </row>
    <row r="41" spans="1:4">
      <c r="B41" s="26">
        <v>0</v>
      </c>
      <c r="C41" s="27">
        <v>1.4999999999999999E-2</v>
      </c>
      <c r="D41" s="28">
        <f>C41-N(C40)</f>
        <v>1.4999999999999999E-2</v>
      </c>
    </row>
    <row r="42" spans="1:4">
      <c r="B42" s="26">
        <v>6</v>
      </c>
      <c r="C42" s="27">
        <v>0.02</v>
      </c>
      <c r="D42" s="28">
        <f t="shared" ref="D42:D43" si="8">C42-N(C41)</f>
        <v>5.000000000000001E-3</v>
      </c>
    </row>
    <row r="43" spans="1:4">
      <c r="B43" s="26">
        <v>12</v>
      </c>
      <c r="C43" s="27">
        <v>2.5000000000000001E-2</v>
      </c>
      <c r="D43" s="28">
        <f t="shared" si="8"/>
        <v>5.000000000000001E-3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>
      <selection activeCell="B2" sqref="B2"/>
    </sheetView>
  </sheetViews>
  <sheetFormatPr defaultRowHeight="15"/>
  <cols>
    <col min="3" max="3" width="49.140625" bestFit="1" customWidth="1"/>
    <col min="4" max="4" width="12.28515625" style="20" customWidth="1"/>
  </cols>
  <sheetData>
    <row r="2" spans="2:4" ht="18">
      <c r="B2" s="2" t="s">
        <v>40</v>
      </c>
    </row>
    <row r="4" spans="2:4">
      <c r="B4" t="s">
        <v>41</v>
      </c>
      <c r="D4" s="20" t="s">
        <v>42</v>
      </c>
    </row>
    <row r="5" spans="2:4">
      <c r="B5" t="s">
        <v>25</v>
      </c>
      <c r="C5" t="s">
        <v>43</v>
      </c>
      <c r="D5" s="20" t="s">
        <v>44</v>
      </c>
    </row>
    <row r="6" spans="2:4">
      <c r="B6" t="s">
        <v>27</v>
      </c>
      <c r="C6" s="19" t="s">
        <v>45</v>
      </c>
      <c r="D6" s="20" t="s">
        <v>46</v>
      </c>
    </row>
    <row r="7" spans="2:4" ht="26.25">
      <c r="B7" t="s">
        <v>29</v>
      </c>
      <c r="C7" s="21" t="s">
        <v>47</v>
      </c>
      <c r="D7" s="20" t="s">
        <v>48</v>
      </c>
    </row>
    <row r="9" spans="2:4">
      <c r="C9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B10" sqref="B10"/>
    </sheetView>
  </sheetViews>
  <sheetFormatPr defaultRowHeight="15"/>
  <cols>
    <col min="1" max="1" width="9.140625" style="24"/>
    <col min="2" max="2" width="77.85546875" bestFit="1" customWidth="1"/>
  </cols>
  <sheetData>
    <row r="2" spans="1:3" ht="18">
      <c r="B2" s="2" t="s">
        <v>50</v>
      </c>
    </row>
    <row r="4" spans="1:3">
      <c r="A4" s="25"/>
      <c r="B4" s="22" t="s">
        <v>51</v>
      </c>
      <c r="C4" s="22"/>
    </row>
    <row r="5" spans="1:3">
      <c r="A5" s="25" t="s">
        <v>25</v>
      </c>
      <c r="B5" s="22" t="s">
        <v>52</v>
      </c>
      <c r="C5" s="22"/>
    </row>
    <row r="6" spans="1:3">
      <c r="A6" s="25" t="s">
        <v>27</v>
      </c>
      <c r="B6" s="22" t="s">
        <v>53</v>
      </c>
      <c r="C6" s="22"/>
    </row>
    <row r="7" spans="1:3" ht="18">
      <c r="A7" s="25"/>
      <c r="B7" s="2"/>
      <c r="C7" s="22"/>
    </row>
    <row r="8" spans="1:3">
      <c r="A8" s="25"/>
      <c r="B8" s="22"/>
      <c r="C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workbookViewId="0">
      <selection activeCell="F7" sqref="F7"/>
    </sheetView>
  </sheetViews>
  <sheetFormatPr defaultRowHeight="14.25"/>
  <cols>
    <col min="1" max="1" width="10.42578125" style="5" customWidth="1"/>
    <col min="2" max="2" width="12.42578125" style="1" customWidth="1"/>
    <col min="3" max="4" width="14.28515625" style="1" customWidth="1"/>
    <col min="5" max="5" width="15.42578125" style="1" customWidth="1"/>
    <col min="6" max="6" width="16" style="1" customWidth="1"/>
    <col min="7" max="7" width="15.140625" style="1" bestFit="1" customWidth="1"/>
    <col min="8" max="8" width="15" style="1" bestFit="1" customWidth="1"/>
    <col min="9" max="9" width="13.42578125" style="1" customWidth="1"/>
    <col min="10" max="16384" width="9.140625" style="1"/>
  </cols>
  <sheetData>
    <row r="2" spans="1:12" ht="18">
      <c r="C2" s="2" t="s">
        <v>0</v>
      </c>
      <c r="D2" s="2"/>
    </row>
    <row r="3" spans="1:12">
      <c r="F3" s="16"/>
      <c r="G3" s="16"/>
      <c r="H3" s="16"/>
      <c r="I3" s="16"/>
      <c r="J3" s="16"/>
      <c r="K3" s="16"/>
      <c r="L3" s="16"/>
    </row>
    <row r="4" spans="1:12">
      <c r="F4" s="16"/>
      <c r="G4" s="16"/>
      <c r="H4" s="16"/>
      <c r="I4" s="16"/>
      <c r="J4" s="16"/>
      <c r="K4" s="16"/>
      <c r="L4" s="16"/>
    </row>
    <row r="5" spans="1:12">
      <c r="J5" s="16"/>
    </row>
    <row r="6" spans="1:12" s="4" customFormat="1" ht="30" customHeight="1">
      <c r="A6" s="14" t="s">
        <v>1</v>
      </c>
      <c r="B6" s="14" t="s">
        <v>2</v>
      </c>
      <c r="C6" s="15" t="s">
        <v>3</v>
      </c>
      <c r="D6" s="15" t="s">
        <v>4</v>
      </c>
      <c r="E6" s="15" t="s">
        <v>5</v>
      </c>
      <c r="F6" s="15" t="s">
        <v>54</v>
      </c>
      <c r="G6" s="15" t="s">
        <v>55</v>
      </c>
      <c r="H6" s="15" t="s">
        <v>56</v>
      </c>
      <c r="I6" s="15" t="s">
        <v>57</v>
      </c>
      <c r="J6" s="17"/>
    </row>
    <row r="7" spans="1:12">
      <c r="A7" s="5" t="s">
        <v>9</v>
      </c>
      <c r="B7" s="6">
        <v>41765</v>
      </c>
      <c r="C7" s="6">
        <v>42283</v>
      </c>
      <c r="D7" s="7">
        <f>(YEAR(C7)-YEAR(B7))*12+MONTH(C7)-MONTH(B7)</f>
        <v>17</v>
      </c>
      <c r="E7" s="12">
        <v>100</v>
      </c>
      <c r="F7" s="12">
        <f>(E7*18%)/12*6</f>
        <v>9</v>
      </c>
      <c r="G7" s="12">
        <f>(E7*24%)/12*6</f>
        <v>12</v>
      </c>
      <c r="H7" s="12">
        <f>(E7*30%)/12*5</f>
        <v>12.5</v>
      </c>
      <c r="I7" s="13">
        <f>F7+G7+H7</f>
        <v>33.5</v>
      </c>
      <c r="J7" s="16"/>
    </row>
    <row r="8" spans="1:12">
      <c r="A8" s="5" t="s">
        <v>10</v>
      </c>
      <c r="B8" s="6">
        <v>41796</v>
      </c>
      <c r="C8" s="6">
        <v>42283</v>
      </c>
      <c r="D8" s="7">
        <f t="shared" ref="D8:D12" si="0">(YEAR(C8)-YEAR(B8))*12+MONTH(C8)-MONTH(B8)</f>
        <v>16</v>
      </c>
      <c r="E8" s="12">
        <v>100</v>
      </c>
      <c r="F8" s="12">
        <f>(E8*18%)/12*6</f>
        <v>9</v>
      </c>
      <c r="G8" s="12">
        <f>(E8*24%)/12*6</f>
        <v>12</v>
      </c>
      <c r="H8" s="12">
        <f>(E8*30%)/12*4</f>
        <v>10</v>
      </c>
      <c r="I8" s="13">
        <f>F8+G8+H8</f>
        <v>31</v>
      </c>
      <c r="J8" s="16"/>
    </row>
    <row r="9" spans="1:12">
      <c r="A9" s="5" t="s">
        <v>11</v>
      </c>
      <c r="B9" s="6">
        <v>41826</v>
      </c>
      <c r="C9" s="6">
        <v>42283</v>
      </c>
      <c r="D9" s="7">
        <f t="shared" si="0"/>
        <v>15</v>
      </c>
      <c r="E9" s="12">
        <v>100</v>
      </c>
      <c r="F9" s="18"/>
      <c r="G9" s="12"/>
      <c r="H9" s="12"/>
      <c r="I9" s="13"/>
    </row>
    <row r="10" spans="1:12">
      <c r="A10" s="5" t="s">
        <v>12</v>
      </c>
      <c r="B10" s="6">
        <v>41857</v>
      </c>
      <c r="C10" s="6">
        <v>42283</v>
      </c>
      <c r="D10" s="7">
        <f t="shared" si="0"/>
        <v>14</v>
      </c>
      <c r="E10" s="12">
        <v>100</v>
      </c>
      <c r="F10" s="12"/>
      <c r="G10" s="12"/>
      <c r="H10" s="12"/>
      <c r="I10" s="13"/>
    </row>
    <row r="11" spans="1:12">
      <c r="A11" s="5" t="s">
        <v>13</v>
      </c>
      <c r="B11" s="6">
        <v>41888</v>
      </c>
      <c r="C11" s="6">
        <v>42283</v>
      </c>
      <c r="D11" s="7">
        <f t="shared" si="0"/>
        <v>13</v>
      </c>
      <c r="E11" s="12">
        <v>100</v>
      </c>
      <c r="F11" s="12"/>
      <c r="G11" s="12"/>
      <c r="H11" s="12"/>
      <c r="I11" s="13"/>
    </row>
    <row r="12" spans="1:12">
      <c r="A12" s="5" t="s">
        <v>14</v>
      </c>
      <c r="B12" s="6">
        <v>41918</v>
      </c>
      <c r="C12" s="6">
        <v>42283</v>
      </c>
      <c r="D12" s="7">
        <f t="shared" si="0"/>
        <v>12</v>
      </c>
      <c r="E12" s="12">
        <v>100</v>
      </c>
      <c r="F12" s="12"/>
      <c r="G12" s="12"/>
      <c r="H12" s="12"/>
      <c r="I12" s="13"/>
    </row>
    <row r="13" spans="1:12">
      <c r="E13" s="12"/>
      <c r="F13" s="12"/>
      <c r="G13" s="12"/>
      <c r="H13" s="12"/>
      <c r="I13" s="13"/>
    </row>
    <row r="14" spans="1:12">
      <c r="E14" s="12"/>
      <c r="F14" s="12"/>
      <c r="G14" s="12"/>
      <c r="H14" s="12"/>
      <c r="I14" s="13"/>
    </row>
    <row r="15" spans="1:12">
      <c r="A15" s="5" t="s">
        <v>15</v>
      </c>
      <c r="B15" s="6">
        <v>41949</v>
      </c>
      <c r="C15" s="6">
        <v>42283</v>
      </c>
      <c r="D15" s="7">
        <f t="shared" ref="D15:D20" si="1">(YEAR(C15)-YEAR(B15))*12+MONTH(C15)-MONTH(B15)</f>
        <v>11</v>
      </c>
      <c r="E15" s="12">
        <v>100</v>
      </c>
      <c r="F15" s="12"/>
      <c r="G15" s="12"/>
      <c r="H15" s="12"/>
      <c r="I15" s="13"/>
    </row>
    <row r="16" spans="1:12">
      <c r="A16" s="5" t="s">
        <v>16</v>
      </c>
      <c r="B16" s="6">
        <v>41979</v>
      </c>
      <c r="C16" s="6">
        <v>42283</v>
      </c>
      <c r="D16" s="7">
        <f t="shared" si="1"/>
        <v>10</v>
      </c>
      <c r="E16" s="12">
        <v>100</v>
      </c>
      <c r="F16" s="12"/>
      <c r="G16" s="12"/>
      <c r="H16" s="12"/>
      <c r="I16" s="13"/>
    </row>
    <row r="17" spans="1:9">
      <c r="A17" s="5" t="s">
        <v>17</v>
      </c>
      <c r="B17" s="6">
        <v>42010</v>
      </c>
      <c r="C17" s="6">
        <v>42283</v>
      </c>
      <c r="D17" s="7">
        <f t="shared" si="1"/>
        <v>9</v>
      </c>
      <c r="E17" s="12">
        <v>100</v>
      </c>
      <c r="F17" s="12"/>
      <c r="G17" s="12"/>
      <c r="H17" s="12"/>
      <c r="I17" s="13"/>
    </row>
    <row r="18" spans="1:9">
      <c r="A18" s="5" t="s">
        <v>18</v>
      </c>
      <c r="B18" s="6">
        <v>42041</v>
      </c>
      <c r="C18" s="6">
        <v>42283</v>
      </c>
      <c r="D18" s="7">
        <f t="shared" si="1"/>
        <v>8</v>
      </c>
      <c r="E18" s="12">
        <v>100</v>
      </c>
      <c r="F18" s="12"/>
      <c r="G18" s="12"/>
      <c r="H18" s="12"/>
      <c r="I18" s="13"/>
    </row>
    <row r="19" spans="1:9">
      <c r="A19" s="5" t="s">
        <v>19</v>
      </c>
      <c r="B19" s="6">
        <v>42069</v>
      </c>
      <c r="C19" s="6">
        <v>42283</v>
      </c>
      <c r="D19" s="7">
        <f t="shared" si="1"/>
        <v>7</v>
      </c>
      <c r="E19" s="12">
        <v>100</v>
      </c>
      <c r="F19" s="12"/>
      <c r="G19" s="12"/>
      <c r="H19" s="12"/>
      <c r="I19" s="13"/>
    </row>
    <row r="20" spans="1:9">
      <c r="A20" s="5" t="s">
        <v>20</v>
      </c>
      <c r="B20" s="6">
        <v>42094</v>
      </c>
      <c r="C20" s="6">
        <v>42283</v>
      </c>
      <c r="D20" s="7">
        <f t="shared" si="1"/>
        <v>7</v>
      </c>
      <c r="E20" s="12">
        <v>100</v>
      </c>
      <c r="F20" s="12"/>
      <c r="G20" s="12"/>
      <c r="H20" s="12"/>
      <c r="I20" s="13"/>
    </row>
    <row r="21" spans="1:9">
      <c r="E21" s="12"/>
      <c r="F21" s="12"/>
      <c r="G21" s="12"/>
      <c r="H21" s="12"/>
      <c r="I21" s="10"/>
    </row>
    <row r="22" spans="1:9">
      <c r="A22" s="5" t="s">
        <v>21</v>
      </c>
      <c r="B22" s="3" t="s">
        <v>22</v>
      </c>
      <c r="E22" s="12"/>
      <c r="F22" s="12"/>
      <c r="G22" s="12"/>
      <c r="H22" s="12"/>
      <c r="I22" s="10"/>
    </row>
    <row r="23" spans="1:9">
      <c r="E23" s="12"/>
    </row>
    <row r="24" spans="1:9">
      <c r="A24" s="9" t="s">
        <v>23</v>
      </c>
      <c r="B24" s="3" t="s">
        <v>24</v>
      </c>
    </row>
    <row r="25" spans="1:9">
      <c r="A25" s="4" t="s">
        <v>25</v>
      </c>
      <c r="B25" s="8" t="s">
        <v>26</v>
      </c>
      <c r="C25" s="3"/>
    </row>
    <row r="26" spans="1:9">
      <c r="A26" s="4" t="s">
        <v>27</v>
      </c>
      <c r="B26" s="8" t="s">
        <v>28</v>
      </c>
      <c r="C26" s="3"/>
    </row>
    <row r="27" spans="1:9">
      <c r="A27" s="4" t="s">
        <v>29</v>
      </c>
      <c r="B27" s="8" t="s">
        <v>30</v>
      </c>
      <c r="C27" s="3"/>
    </row>
    <row r="31" spans="1:9">
      <c r="A31" s="5" t="s">
        <v>21</v>
      </c>
      <c r="B31" s="3" t="s">
        <v>31</v>
      </c>
    </row>
    <row r="33" spans="1:3">
      <c r="B33" s="3" t="s">
        <v>32</v>
      </c>
    </row>
    <row r="34" spans="1:3">
      <c r="A34" s="4" t="s">
        <v>25</v>
      </c>
      <c r="B34" s="23" t="s">
        <v>33</v>
      </c>
    </row>
    <row r="35" spans="1:3">
      <c r="A35" s="4" t="s">
        <v>27</v>
      </c>
      <c r="B35" s="23" t="s">
        <v>34</v>
      </c>
    </row>
    <row r="36" spans="1:3">
      <c r="A36" s="4"/>
      <c r="B36" s="4"/>
      <c r="C36" s="11"/>
    </row>
    <row r="37" spans="1:3">
      <c r="B37" s="3" t="s">
        <v>35</v>
      </c>
      <c r="C37" s="11"/>
    </row>
    <row r="38" spans="1:3">
      <c r="C3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rahul yadav</dc:creator>
  <cp:keywords/>
  <dc:description/>
  <cp:lastModifiedBy>rahul yadav</cp:lastModifiedBy>
  <cp:revision/>
  <dcterms:created xsi:type="dcterms:W3CDTF">2015-05-19T03:00:44Z</dcterms:created>
  <dcterms:modified xsi:type="dcterms:W3CDTF">2015-08-24T06:12:02Z</dcterms:modified>
</cp:coreProperties>
</file>