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resh Vishwakarma\Desktop\"/>
    </mc:Choice>
  </mc:AlternateContent>
  <bookViews>
    <workbookView xWindow="0" yWindow="0" windowWidth="15360" windowHeight="7755"/>
  </bookViews>
  <sheets>
    <sheet name="S T Working No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" i="1" l="1"/>
  <c r="L45" i="1"/>
  <c r="K45" i="1"/>
  <c r="J45" i="1"/>
  <c r="I45" i="1"/>
  <c r="G45" i="1" l="1"/>
  <c r="F45" i="1"/>
  <c r="E45" i="1"/>
  <c r="D45" i="1"/>
  <c r="C45" i="1"/>
  <c r="G11" i="1"/>
  <c r="G12" i="1" s="1"/>
  <c r="F11" i="1"/>
  <c r="E11" i="1"/>
  <c r="E12" i="1" s="1"/>
  <c r="D11" i="1"/>
  <c r="C11" i="1"/>
  <c r="C12" i="1" s="1"/>
  <c r="G9" i="1"/>
  <c r="F9" i="1"/>
  <c r="E9" i="1"/>
  <c r="D9" i="1"/>
  <c r="C9" i="1"/>
  <c r="B11" i="1"/>
  <c r="B12" i="1" s="1"/>
  <c r="B9" i="1"/>
  <c r="D13" i="1" l="1"/>
  <c r="F13" i="1"/>
  <c r="D12" i="1"/>
  <c r="F12" i="1"/>
  <c r="C13" i="1"/>
  <c r="E13" i="1"/>
  <c r="G13" i="1"/>
  <c r="B13" i="1"/>
  <c r="M11" i="1"/>
  <c r="L11" i="1"/>
  <c r="K11" i="1"/>
  <c r="J11" i="1"/>
  <c r="I11" i="1"/>
  <c r="H11" i="1"/>
  <c r="M9" i="1"/>
  <c r="L9" i="1"/>
  <c r="K9" i="1"/>
  <c r="J9" i="1"/>
  <c r="I9" i="1"/>
  <c r="H9" i="1"/>
  <c r="E14" i="1" l="1"/>
  <c r="E44" i="1" s="1"/>
  <c r="F14" i="1"/>
  <c r="F44" i="1" s="1"/>
  <c r="G14" i="1"/>
  <c r="G44" i="1" s="1"/>
  <c r="C14" i="1"/>
  <c r="C44" i="1" s="1"/>
  <c r="D14" i="1"/>
  <c r="D44" i="1" s="1"/>
  <c r="B14" i="1"/>
  <c r="B44" i="1" s="1"/>
  <c r="B45" i="1" s="1"/>
  <c r="H12" i="1"/>
  <c r="J12" i="1"/>
  <c r="L12" i="1"/>
  <c r="H13" i="1"/>
  <c r="J13" i="1"/>
  <c r="L13" i="1"/>
  <c r="I12" i="1"/>
  <c r="K12" i="1"/>
  <c r="M12" i="1"/>
  <c r="I13" i="1"/>
  <c r="K13" i="1"/>
  <c r="M13" i="1"/>
  <c r="G19" i="1" l="1"/>
  <c r="G47" i="1"/>
  <c r="G29" i="1" s="1"/>
  <c r="G28" i="1" s="1"/>
  <c r="G30" i="1" s="1"/>
  <c r="G46" i="1"/>
  <c r="G24" i="1" s="1"/>
  <c r="G23" i="1" s="1"/>
  <c r="G25" i="1" s="1"/>
  <c r="F47" i="1"/>
  <c r="F29" i="1" s="1"/>
  <c r="F28" i="1" s="1"/>
  <c r="F30" i="1" s="1"/>
  <c r="F19" i="1"/>
  <c r="F18" i="1" s="1"/>
  <c r="F20" i="1" s="1"/>
  <c r="F46" i="1"/>
  <c r="F24" i="1" s="1"/>
  <c r="F23" i="1" s="1"/>
  <c r="F25" i="1" s="1"/>
  <c r="E47" i="1"/>
  <c r="E29" i="1" s="1"/>
  <c r="E28" i="1" s="1"/>
  <c r="E30" i="1" s="1"/>
  <c r="E19" i="1"/>
  <c r="E18" i="1" s="1"/>
  <c r="E20" i="1" s="1"/>
  <c r="E46" i="1"/>
  <c r="E24" i="1" s="1"/>
  <c r="E23" i="1" s="1"/>
  <c r="E25" i="1" s="1"/>
  <c r="D46" i="1"/>
  <c r="D24" i="1" s="1"/>
  <c r="D23" i="1" s="1"/>
  <c r="D25" i="1" s="1"/>
  <c r="D47" i="1"/>
  <c r="D29" i="1" s="1"/>
  <c r="D28" i="1" s="1"/>
  <c r="D30" i="1" s="1"/>
  <c r="D19" i="1"/>
  <c r="C47" i="1"/>
  <c r="C29" i="1" s="1"/>
  <c r="C28" i="1" s="1"/>
  <c r="C30" i="1" s="1"/>
  <c r="C46" i="1"/>
  <c r="C24" i="1" s="1"/>
  <c r="C23" i="1" s="1"/>
  <c r="C25" i="1" s="1"/>
  <c r="C19" i="1"/>
  <c r="B19" i="1"/>
  <c r="B47" i="1"/>
  <c r="B29" i="1" s="1"/>
  <c r="B28" i="1" s="1"/>
  <c r="B30" i="1" s="1"/>
  <c r="B46" i="1"/>
  <c r="B24" i="1" s="1"/>
  <c r="B23" i="1" s="1"/>
  <c r="B25" i="1" s="1"/>
  <c r="K14" i="1"/>
  <c r="H14" i="1"/>
  <c r="L14" i="1"/>
  <c r="J14" i="1"/>
  <c r="M14" i="1"/>
  <c r="I14" i="1"/>
  <c r="E48" i="1" l="1"/>
  <c r="E50" i="1" s="1"/>
  <c r="F48" i="1"/>
  <c r="F50" i="1" s="1"/>
  <c r="G40" i="1"/>
  <c r="G18" i="1"/>
  <c r="G20" i="1" s="1"/>
  <c r="G48" i="1"/>
  <c r="G50" i="1" s="1"/>
  <c r="F40" i="1"/>
  <c r="E40" i="1"/>
  <c r="D18" i="1"/>
  <c r="D20" i="1" s="1"/>
  <c r="D40" i="1"/>
  <c r="D48" i="1"/>
  <c r="D50" i="1" s="1"/>
  <c r="C40" i="1"/>
  <c r="C18" i="1"/>
  <c r="C20" i="1" s="1"/>
  <c r="C48" i="1"/>
  <c r="C50" i="1" s="1"/>
  <c r="B40" i="1"/>
  <c r="B18" i="1"/>
  <c r="B20" i="1" s="1"/>
  <c r="B48" i="1"/>
  <c r="B50" i="1" s="1"/>
  <c r="G51" i="1" s="1"/>
  <c r="H44" i="1"/>
  <c r="I44" i="1"/>
  <c r="I19" i="1" s="1"/>
  <c r="J44" i="1"/>
  <c r="J19" i="1" s="1"/>
  <c r="M44" i="1"/>
  <c r="M19" i="1" s="1"/>
  <c r="L44" i="1"/>
  <c r="L19" i="1" s="1"/>
  <c r="K44" i="1"/>
  <c r="K19" i="1" s="1"/>
  <c r="H45" i="1" l="1"/>
  <c r="H19" i="1" s="1"/>
  <c r="H18" i="1" s="1"/>
  <c r="H20" i="1" s="1"/>
  <c r="K18" i="1"/>
  <c r="K20" i="1" s="1"/>
  <c r="M18" i="1"/>
  <c r="M20" i="1" s="1"/>
  <c r="I18" i="1"/>
  <c r="I20" i="1" s="1"/>
  <c r="L18" i="1"/>
  <c r="L20" i="1" s="1"/>
  <c r="J18" i="1"/>
  <c r="J20" i="1" s="1"/>
  <c r="K47" i="1"/>
  <c r="K29" i="1" s="1"/>
  <c r="K28" i="1" s="1"/>
  <c r="K30" i="1" s="1"/>
  <c r="K46" i="1"/>
  <c r="K24" i="1" s="1"/>
  <c r="K23" i="1" s="1"/>
  <c r="K25" i="1" s="1"/>
  <c r="L47" i="1"/>
  <c r="L29" i="1" s="1"/>
  <c r="L28" i="1" s="1"/>
  <c r="L30" i="1" s="1"/>
  <c r="L46" i="1"/>
  <c r="L24" i="1" s="1"/>
  <c r="L23" i="1" s="1"/>
  <c r="L25" i="1" s="1"/>
  <c r="M47" i="1"/>
  <c r="M29" i="1" s="1"/>
  <c r="M28" i="1" s="1"/>
  <c r="M30" i="1" s="1"/>
  <c r="M46" i="1"/>
  <c r="M24" i="1" s="1"/>
  <c r="M23" i="1" s="1"/>
  <c r="M25" i="1" s="1"/>
  <c r="J47" i="1"/>
  <c r="J29" i="1" s="1"/>
  <c r="J28" i="1" s="1"/>
  <c r="J30" i="1" s="1"/>
  <c r="J46" i="1"/>
  <c r="J24" i="1" s="1"/>
  <c r="J23" i="1" s="1"/>
  <c r="J25" i="1" s="1"/>
  <c r="I47" i="1"/>
  <c r="I29" i="1" s="1"/>
  <c r="I28" i="1" s="1"/>
  <c r="I30" i="1" s="1"/>
  <c r="I46" i="1"/>
  <c r="I24" i="1" s="1"/>
  <c r="I23" i="1" s="1"/>
  <c r="I25" i="1" s="1"/>
  <c r="J40" i="1" l="1"/>
  <c r="L40" i="1"/>
  <c r="I40" i="1"/>
  <c r="M40" i="1"/>
  <c r="K40" i="1"/>
  <c r="M48" i="1"/>
  <c r="M50" i="1" s="1"/>
  <c r="L48" i="1"/>
  <c r="L50" i="1" s="1"/>
  <c r="I48" i="1"/>
  <c r="I50" i="1" s="1"/>
  <c r="J48" i="1"/>
  <c r="J50" i="1" s="1"/>
  <c r="K48" i="1"/>
  <c r="K50" i="1" s="1"/>
  <c r="H46" i="1" l="1"/>
  <c r="H24" i="1" s="1"/>
  <c r="H47" i="1"/>
  <c r="H29" i="1" s="1"/>
  <c r="H28" i="1" s="1"/>
  <c r="H30" i="1" s="1"/>
  <c r="H23" i="1" l="1"/>
  <c r="H25" i="1" s="1"/>
  <c r="H40" i="1"/>
  <c r="H48" i="1"/>
  <c r="H50" i="1" s="1"/>
  <c r="M51" i="1" s="1"/>
</calcChain>
</file>

<file path=xl/sharedStrings.xml><?xml version="1.0" encoding="utf-8"?>
<sst xmlns="http://schemas.openxmlformats.org/spreadsheetml/2006/main" count="52" uniqueCount="43">
  <si>
    <t>Month</t>
  </si>
  <si>
    <t>Oct</t>
  </si>
  <si>
    <t>Nov</t>
  </si>
  <si>
    <t>Dec</t>
  </si>
  <si>
    <t>Jan</t>
  </si>
  <si>
    <t>Feb</t>
  </si>
  <si>
    <t>Mar</t>
  </si>
  <si>
    <t>Total</t>
  </si>
  <si>
    <t>Service Tax 12%</t>
  </si>
  <si>
    <t>E.Cess 2%</t>
  </si>
  <si>
    <t>S.Ecess 1%</t>
  </si>
  <si>
    <t>Service Tax Credit 12%</t>
  </si>
  <si>
    <t>Service Tax Credit 2%</t>
  </si>
  <si>
    <t>Service Tax Credit 1%</t>
  </si>
  <si>
    <t>Service Tax Payable</t>
  </si>
  <si>
    <t>Interest</t>
  </si>
  <si>
    <t>Paid Date</t>
  </si>
  <si>
    <t>Challan no</t>
  </si>
  <si>
    <t>Challan Amt</t>
  </si>
  <si>
    <t>00178</t>
  </si>
  <si>
    <t>00177</t>
  </si>
  <si>
    <t>02022</t>
  </si>
  <si>
    <t>04600</t>
  </si>
  <si>
    <t>06314</t>
  </si>
  <si>
    <t>Gross Amount (Incl. S T)</t>
  </si>
  <si>
    <t>Paid Service</t>
  </si>
  <si>
    <t>In Cash</t>
  </si>
  <si>
    <t>CENVAT Credit</t>
  </si>
  <si>
    <t>CENVAT Diff.</t>
  </si>
  <si>
    <t>TOTAL</t>
  </si>
  <si>
    <t>April</t>
  </si>
  <si>
    <t>May</t>
  </si>
  <si>
    <t>June</t>
  </si>
  <si>
    <t>July</t>
  </si>
  <si>
    <t>Aug</t>
  </si>
  <si>
    <t>Sept</t>
  </si>
  <si>
    <t>Excess/Shortage</t>
  </si>
  <si>
    <t>Note</t>
  </si>
  <si>
    <t>"collumn.</t>
  </si>
  <si>
    <t xml:space="preserve">                   1    Fill data only "</t>
  </si>
  <si>
    <t xml:space="preserve">                   2    Excess / Shortage shoud be "NIL".</t>
  </si>
  <si>
    <t>Service Tax Return Working Note for the Financial Year 2014 - 2015</t>
  </si>
  <si>
    <t>BSR Code 0568974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</si>
</sst>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61">
    <xf numFmtId="0" fontId="0" fillId="0" borderId="0" xfId="0"/>
    <xf numFmtId="0" fontId="2" fillId="2" borderId="1" xfId="1" applyFont="1" applyFill="1" applyBorder="1" applyAlignment="1" applyProtection="1">
      <alignment horizontal="center"/>
      <protection locked="0" hidden="1"/>
    </xf>
    <xf numFmtId="0" fontId="0" fillId="0" borderId="0" xfId="0" applyProtection="1">
      <protection locked="0" hidden="1"/>
    </xf>
    <xf numFmtId="0" fontId="1" fillId="0" borderId="0" xfId="0" applyFont="1" applyProtection="1"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left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1" fillId="2" borderId="1" xfId="1" applyFont="1" applyFill="1" applyBorder="1" applyAlignment="1" applyProtection="1">
      <alignment horizontal="left"/>
      <protection locked="0" hidden="1"/>
    </xf>
    <xf numFmtId="0" fontId="3" fillId="0" borderId="1" xfId="1" applyBorder="1" applyAlignment="1" applyProtection="1">
      <alignment horizontal="left"/>
      <protection locked="0" hidden="1"/>
    </xf>
    <xf numFmtId="0" fontId="3" fillId="0" borderId="1" xfId="1" applyBorder="1" applyAlignment="1" applyProtection="1">
      <alignment horizontal="center"/>
      <protection locked="0" hidden="1"/>
    </xf>
    <xf numFmtId="0" fontId="3" fillId="0" borderId="0" xfId="1" applyAlignment="1" applyProtection="1">
      <alignment horizontal="left"/>
      <protection locked="0" hidden="1"/>
    </xf>
    <xf numFmtId="0" fontId="1" fillId="0" borderId="0" xfId="1" applyFont="1" applyAlignment="1" applyProtection="1">
      <alignment horizontal="center"/>
      <protection locked="0" hidden="1"/>
    </xf>
    <xf numFmtId="9" fontId="1" fillId="0" borderId="1" xfId="0" applyNumberFormat="1" applyFont="1" applyBorder="1" applyAlignment="1" applyProtection="1">
      <alignment horizontal="left"/>
      <protection locked="0" hidden="1"/>
    </xf>
    <xf numFmtId="9" fontId="3" fillId="0" borderId="1" xfId="1" applyNumberFormat="1" applyBorder="1" applyAlignment="1" applyProtection="1">
      <alignment horizontal="left"/>
      <protection locked="0" hidden="1"/>
    </xf>
    <xf numFmtId="0" fontId="3" fillId="0" borderId="1" xfId="1" applyFont="1" applyBorder="1" applyAlignment="1" applyProtection="1">
      <alignment horizontal="center"/>
      <protection locked="0" hidden="1"/>
    </xf>
    <xf numFmtId="0" fontId="1" fillId="0" borderId="0" xfId="1" applyFont="1" applyAlignment="1" applyProtection="1">
      <alignment horizontal="left"/>
      <protection locked="0" hidden="1"/>
    </xf>
    <xf numFmtId="0" fontId="1" fillId="0" borderId="0" xfId="1" applyFont="1" applyProtection="1">
      <protection locked="0" hidden="1"/>
    </xf>
    <xf numFmtId="0" fontId="3" fillId="0" borderId="0" xfId="1" applyFont="1" applyAlignment="1" applyProtection="1">
      <alignment horizontal="center"/>
      <protection locked="0" hidden="1"/>
    </xf>
    <xf numFmtId="0" fontId="1" fillId="0" borderId="0" xfId="1" quotePrefix="1" applyFont="1" applyAlignment="1" applyProtection="1">
      <alignment horizontal="center"/>
      <protection locked="0" hidden="1"/>
    </xf>
    <xf numFmtId="0" fontId="3" fillId="0" borderId="0" xfId="1" applyAlignment="1" applyProtection="1">
      <alignment horizontal="center"/>
      <protection locked="0" hidden="1"/>
    </xf>
    <xf numFmtId="0" fontId="3" fillId="5" borderId="1" xfId="1" applyFill="1" applyBorder="1" applyAlignment="1" applyProtection="1">
      <alignment horizontal="left"/>
      <protection locked="0" hidden="1"/>
    </xf>
    <xf numFmtId="0" fontId="1" fillId="5" borderId="1" xfId="1" applyFont="1" applyFill="1" applyBorder="1" applyAlignment="1" applyProtection="1">
      <alignment horizontal="center"/>
      <protection locked="0" hidden="1"/>
    </xf>
    <xf numFmtId="0" fontId="3" fillId="5" borderId="1" xfId="1" applyFont="1" applyFill="1" applyBorder="1" applyAlignment="1" applyProtection="1">
      <alignment horizontal="center"/>
      <protection locked="0" hidden="1"/>
    </xf>
    <xf numFmtId="9" fontId="0" fillId="0" borderId="0" xfId="0" applyNumberFormat="1" applyProtection="1">
      <protection locked="0" hidden="1"/>
    </xf>
    <xf numFmtId="0" fontId="3" fillId="0" borderId="1" xfId="1" applyFill="1" applyBorder="1" applyAlignment="1" applyProtection="1">
      <alignment horizontal="center"/>
      <protection locked="0" hidden="1"/>
    </xf>
    <xf numFmtId="0" fontId="3" fillId="0" borderId="0" xfId="1" applyFill="1" applyProtection="1">
      <protection locked="0" hidden="1"/>
    </xf>
    <xf numFmtId="0" fontId="3" fillId="2" borderId="1" xfId="1" applyFill="1" applyBorder="1" applyAlignment="1" applyProtection="1">
      <alignment horizontal="left"/>
      <protection locked="0" hidden="1"/>
    </xf>
    <xf numFmtId="0" fontId="3" fillId="2" borderId="1" xfId="1" applyFill="1" applyBorder="1" applyAlignment="1" applyProtection="1">
      <alignment horizontal="center"/>
      <protection locked="0" hidden="1"/>
    </xf>
    <xf numFmtId="1" fontId="3" fillId="0" borderId="0" xfId="1" applyNumberFormat="1" applyFill="1" applyBorder="1" applyProtection="1">
      <protection locked="0" hidden="1"/>
    </xf>
    <xf numFmtId="0" fontId="3" fillId="0" borderId="0" xfId="1" applyBorder="1" applyAlignment="1" applyProtection="1">
      <alignment horizontal="left"/>
      <protection locked="0" hidden="1"/>
    </xf>
    <xf numFmtId="0" fontId="3" fillId="0" borderId="0" xfId="1" applyBorder="1" applyAlignment="1" applyProtection="1">
      <alignment horizontal="center"/>
      <protection locked="0" hidden="1"/>
    </xf>
    <xf numFmtId="0" fontId="5" fillId="4" borderId="3" xfId="1" applyFont="1" applyFill="1" applyBorder="1" applyAlignment="1" applyProtection="1">
      <alignment horizontal="left"/>
      <protection locked="0" hidden="1"/>
    </xf>
    <xf numFmtId="1" fontId="0" fillId="0" borderId="0" xfId="0" applyNumberFormat="1" applyProtection="1">
      <protection locked="0" hidden="1"/>
    </xf>
    <xf numFmtId="0" fontId="3" fillId="0" borderId="0" xfId="1" applyProtection="1">
      <protection locked="0" hidden="1"/>
    </xf>
    <xf numFmtId="0" fontId="3" fillId="0" borderId="0" xfId="1" applyBorder="1" applyProtection="1">
      <protection locked="0" hidden="1"/>
    </xf>
    <xf numFmtId="14" fontId="1" fillId="0" borderId="0" xfId="1" applyNumberFormat="1" applyFont="1" applyProtection="1">
      <protection locked="0" hidden="1"/>
    </xf>
    <xf numFmtId="0" fontId="3" fillId="0" borderId="0" xfId="1" quotePrefix="1" applyAlignment="1" applyProtection="1">
      <alignment horizontal="center"/>
      <protection locked="0" hidden="1"/>
    </xf>
    <xf numFmtId="0" fontId="6" fillId="4" borderId="2" xfId="1" applyFont="1" applyFill="1" applyBorder="1" applyAlignment="1" applyProtection="1">
      <alignment horizontal="center"/>
      <protection locked="0" hidden="1"/>
    </xf>
    <xf numFmtId="0" fontId="6" fillId="4" borderId="4" xfId="1" applyFont="1" applyFill="1" applyBorder="1" applyAlignment="1" applyProtection="1">
      <alignment horizontal="center"/>
      <protection locked="0" hidden="1"/>
    </xf>
    <xf numFmtId="0" fontId="7" fillId="6" borderId="1" xfId="0" applyFont="1" applyFill="1" applyBorder="1" applyAlignment="1" applyProtection="1">
      <alignment horizontal="center"/>
      <protection locked="0" hidden="1"/>
    </xf>
    <xf numFmtId="0" fontId="0" fillId="0" borderId="0" xfId="0" applyFill="1" applyBorder="1" applyProtection="1">
      <protection locked="0" hidden="1"/>
    </xf>
    <xf numFmtId="0" fontId="0" fillId="0" borderId="0" xfId="0" applyFill="1" applyBorder="1" applyAlignment="1" applyProtection="1">
      <alignment horizontal="center"/>
      <protection locked="0" hidden="1"/>
    </xf>
    <xf numFmtId="0" fontId="5" fillId="6" borderId="5" xfId="1" applyFont="1" applyFill="1" applyBorder="1" applyAlignment="1" applyProtection="1">
      <alignment horizontal="left"/>
      <protection locked="0" hidden="1"/>
    </xf>
    <xf numFmtId="0" fontId="8" fillId="0" borderId="0" xfId="1" applyFont="1" applyBorder="1" applyProtection="1">
      <protection locked="0" hidden="1"/>
    </xf>
    <xf numFmtId="0" fontId="8" fillId="0" borderId="0" xfId="1" applyFont="1" applyProtection="1">
      <protection locked="0" hidden="1"/>
    </xf>
    <xf numFmtId="0" fontId="8" fillId="3" borderId="0" xfId="1" applyFont="1" applyFill="1" applyBorder="1" applyAlignment="1" applyProtection="1">
      <alignment horizontal="center"/>
      <protection locked="0" hidden="1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1" xfId="1" applyFill="1" applyBorder="1" applyAlignment="1" applyProtection="1">
      <alignment horizontal="left"/>
      <protection locked="0"/>
    </xf>
    <xf numFmtId="0" fontId="1" fillId="3" borderId="1" xfId="1" applyFont="1" applyFill="1" applyBorder="1" applyAlignment="1" applyProtection="1">
      <alignment horizontal="center"/>
      <protection locked="0"/>
    </xf>
    <xf numFmtId="0" fontId="1" fillId="3" borderId="1" xfId="1" applyFont="1" applyFill="1" applyBorder="1" applyAlignment="1" applyProtection="1">
      <alignment horizontal="left"/>
      <protection locked="0"/>
    </xf>
    <xf numFmtId="0" fontId="3" fillId="3" borderId="1" xfId="1" applyFont="1" applyFill="1" applyBorder="1" applyAlignment="1" applyProtection="1">
      <alignment horizontal="center"/>
      <protection locked="0"/>
    </xf>
    <xf numFmtId="0" fontId="2" fillId="3" borderId="9" xfId="1" applyFont="1" applyFill="1" applyBorder="1" applyAlignment="1" applyProtection="1">
      <alignment horizontal="center"/>
      <protection locked="0"/>
    </xf>
    <xf numFmtId="0" fontId="2" fillId="3" borderId="10" xfId="1" applyFont="1" applyFill="1" applyBorder="1" applyAlignment="1" applyProtection="1">
      <alignment horizontal="center"/>
      <protection locked="0"/>
    </xf>
    <xf numFmtId="0" fontId="2" fillId="3" borderId="11" xfId="1" applyFont="1" applyFill="1" applyBorder="1" applyAlignment="1" applyProtection="1">
      <alignment horizontal="center"/>
      <protection locked="0"/>
    </xf>
    <xf numFmtId="14" fontId="1" fillId="3" borderId="1" xfId="1" applyNumberFormat="1" applyFont="1" applyFill="1" applyBorder="1" applyAlignment="1" applyProtection="1">
      <alignment horizontal="center"/>
      <protection locked="0"/>
    </xf>
    <xf numFmtId="0" fontId="3" fillId="3" borderId="1" xfId="1" quotePrefix="1" applyFill="1" applyBorder="1" applyAlignment="1" applyProtection="1">
      <alignment horizontal="center"/>
      <protection locked="0"/>
    </xf>
    <xf numFmtId="0" fontId="3" fillId="3" borderId="1" xfId="1" applyFill="1" applyBorder="1" applyAlignment="1" applyProtection="1">
      <alignment horizontal="center"/>
      <protection locked="0"/>
    </xf>
    <xf numFmtId="0" fontId="2" fillId="0" borderId="0" xfId="1" applyFont="1" applyProtection="1">
      <protection locked="0" hidden="1"/>
    </xf>
  </cellXfs>
  <cellStyles count="6">
    <cellStyle name="Comma 2" xfId="2"/>
    <cellStyle name="Comma 3" xfId="5"/>
    <cellStyle name="Comma 4" xfId="3"/>
    <cellStyle name="Comma 5" xf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0"/>
  <sheetViews>
    <sheetView showGridLines="0" tabSelected="1" workbookViewId="0">
      <selection activeCell="H32" sqref="H32"/>
    </sheetView>
  </sheetViews>
  <sheetFormatPr defaultRowHeight="15" x14ac:dyDescent="0.25"/>
  <cols>
    <col min="1" max="1" width="28.42578125" style="2" customWidth="1"/>
    <col min="2" max="15" width="10.42578125" style="2" bestFit="1" customWidth="1"/>
    <col min="16" max="16384" width="9.140625" style="2"/>
  </cols>
  <sheetData>
    <row r="2" spans="1:13" ht="47.25" customHeight="1" thickBot="1" x14ac:dyDescent="0.3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x14ac:dyDescent="0.25">
      <c r="A3" s="2">
        <v>6</v>
      </c>
    </row>
    <row r="4" spans="1:13" x14ac:dyDescent="0.25">
      <c r="A4" s="3"/>
      <c r="B4" s="3"/>
      <c r="C4" s="3"/>
      <c r="D4" s="3"/>
      <c r="E4" s="3"/>
      <c r="F4" s="3"/>
      <c r="G4" s="3"/>
    </row>
    <row r="5" spans="1:13" x14ac:dyDescent="0.25">
      <c r="A5" s="4" t="s">
        <v>0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1</v>
      </c>
      <c r="I5" s="5" t="s">
        <v>2</v>
      </c>
      <c r="J5" s="5" t="s">
        <v>3</v>
      </c>
      <c r="K5" s="5" t="s">
        <v>4</v>
      </c>
      <c r="L5" s="5" t="s">
        <v>5</v>
      </c>
      <c r="M5" s="5" t="s">
        <v>6</v>
      </c>
    </row>
    <row r="6" spans="1:13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50" t="s">
        <v>24</v>
      </c>
      <c r="B7" s="51">
        <v>0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1075932</v>
      </c>
      <c r="I7" s="51">
        <v>3145317</v>
      </c>
      <c r="J7" s="51">
        <v>1442230</v>
      </c>
      <c r="K7" s="51">
        <v>1339980</v>
      </c>
      <c r="L7" s="51">
        <v>1490591</v>
      </c>
      <c r="M7" s="51">
        <v>3063989</v>
      </c>
    </row>
    <row r="8" spans="1:13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5.75" x14ac:dyDescent="0.25">
      <c r="A9" s="8" t="s">
        <v>29</v>
      </c>
      <c r="B9" s="1">
        <f>+B7</f>
        <v>0</v>
      </c>
      <c r="C9" s="1">
        <f t="shared" ref="C9:G9" si="0">+C7</f>
        <v>0</v>
      </c>
      <c r="D9" s="1">
        <f t="shared" si="0"/>
        <v>0</v>
      </c>
      <c r="E9" s="1">
        <f t="shared" si="0"/>
        <v>0</v>
      </c>
      <c r="F9" s="1">
        <f t="shared" si="0"/>
        <v>0</v>
      </c>
      <c r="G9" s="1">
        <f t="shared" si="0"/>
        <v>0</v>
      </c>
      <c r="H9" s="1">
        <f>+H7</f>
        <v>1075932</v>
      </c>
      <c r="I9" s="1">
        <f t="shared" ref="I9:M9" si="1">+I7</f>
        <v>3145317</v>
      </c>
      <c r="J9" s="1">
        <f t="shared" si="1"/>
        <v>1442230</v>
      </c>
      <c r="K9" s="1">
        <f t="shared" si="1"/>
        <v>1339980</v>
      </c>
      <c r="L9" s="1">
        <f t="shared" si="1"/>
        <v>1490591</v>
      </c>
      <c r="M9" s="1">
        <f t="shared" si="1"/>
        <v>3063989</v>
      </c>
    </row>
    <row r="10" spans="1:13" x14ac:dyDescent="0.2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9" t="s">
        <v>8</v>
      </c>
      <c r="B11" s="10">
        <f>+ROUND(B7*0.12,0.1)</f>
        <v>0</v>
      </c>
      <c r="C11" s="10">
        <f t="shared" ref="C11:G11" si="2">+ROUND(C7*0.12,0.1)</f>
        <v>0</v>
      </c>
      <c r="D11" s="10">
        <f t="shared" si="2"/>
        <v>0</v>
      </c>
      <c r="E11" s="10">
        <f t="shared" si="2"/>
        <v>0</v>
      </c>
      <c r="F11" s="10">
        <f t="shared" si="2"/>
        <v>0</v>
      </c>
      <c r="G11" s="10">
        <f t="shared" si="2"/>
        <v>0</v>
      </c>
      <c r="H11" s="10">
        <f>+ROUND(H7*0.12,0.1)</f>
        <v>129112</v>
      </c>
      <c r="I11" s="10">
        <f t="shared" ref="I11:M11" si="3">+ROUND(I7*0.12,0.1)</f>
        <v>377438</v>
      </c>
      <c r="J11" s="10">
        <f t="shared" si="3"/>
        <v>173068</v>
      </c>
      <c r="K11" s="10">
        <f t="shared" si="3"/>
        <v>160798</v>
      </c>
      <c r="L11" s="10">
        <f t="shared" si="3"/>
        <v>178871</v>
      </c>
      <c r="M11" s="10">
        <f t="shared" si="3"/>
        <v>367679</v>
      </c>
    </row>
    <row r="12" spans="1:13" x14ac:dyDescent="0.25">
      <c r="A12" s="9" t="s">
        <v>9</v>
      </c>
      <c r="B12" s="10">
        <f t="shared" ref="B12" si="4">+ROUND(B11*0.02,0.1)</f>
        <v>0</v>
      </c>
      <c r="C12" s="10">
        <f t="shared" ref="C12" si="5">+ROUND(C11*0.02,0.1)</f>
        <v>0</v>
      </c>
      <c r="D12" s="10">
        <f t="shared" ref="D12" si="6">+ROUND(D11*0.02,0.1)</f>
        <v>0</v>
      </c>
      <c r="E12" s="10">
        <f t="shared" ref="E12" si="7">+ROUND(E11*0.02,0.1)</f>
        <v>0</v>
      </c>
      <c r="F12" s="10">
        <f t="shared" ref="F12" si="8">+ROUND(F11*0.02,0.1)</f>
        <v>0</v>
      </c>
      <c r="G12" s="10">
        <f t="shared" ref="G12" si="9">+ROUND(G11*0.02,0.1)</f>
        <v>0</v>
      </c>
      <c r="H12" s="10">
        <f t="shared" ref="H12:M12" si="10">+ROUND(H11*0.02,0.1)</f>
        <v>2582</v>
      </c>
      <c r="I12" s="10">
        <f t="shared" si="10"/>
        <v>7549</v>
      </c>
      <c r="J12" s="10">
        <f t="shared" si="10"/>
        <v>3461</v>
      </c>
      <c r="K12" s="10">
        <f t="shared" si="10"/>
        <v>3216</v>
      </c>
      <c r="L12" s="10">
        <f t="shared" si="10"/>
        <v>3577</v>
      </c>
      <c r="M12" s="10">
        <f t="shared" si="10"/>
        <v>7354</v>
      </c>
    </row>
    <row r="13" spans="1:13" x14ac:dyDescent="0.25">
      <c r="A13" s="9" t="s">
        <v>10</v>
      </c>
      <c r="B13" s="10">
        <f t="shared" ref="B13:G13" si="11">+ROUND(B11*0.01,0.1)</f>
        <v>0</v>
      </c>
      <c r="C13" s="10">
        <f t="shared" si="11"/>
        <v>0</v>
      </c>
      <c r="D13" s="10">
        <f t="shared" si="11"/>
        <v>0</v>
      </c>
      <c r="E13" s="10">
        <f t="shared" si="11"/>
        <v>0</v>
      </c>
      <c r="F13" s="10">
        <f t="shared" si="11"/>
        <v>0</v>
      </c>
      <c r="G13" s="10">
        <f t="shared" si="11"/>
        <v>0</v>
      </c>
      <c r="H13" s="10">
        <f t="shared" ref="H13:M13" si="12">+ROUND(H11*0.01,0.1)</f>
        <v>1291</v>
      </c>
      <c r="I13" s="10">
        <f t="shared" si="12"/>
        <v>3774</v>
      </c>
      <c r="J13" s="10">
        <f t="shared" si="12"/>
        <v>1731</v>
      </c>
      <c r="K13" s="10">
        <f t="shared" si="12"/>
        <v>1608</v>
      </c>
      <c r="L13" s="10">
        <f t="shared" si="12"/>
        <v>1789</v>
      </c>
      <c r="M13" s="10">
        <f t="shared" si="12"/>
        <v>3677</v>
      </c>
    </row>
    <row r="14" spans="1:13" ht="15.75" x14ac:dyDescent="0.25">
      <c r="A14" s="8" t="s">
        <v>29</v>
      </c>
      <c r="B14" s="1">
        <f t="shared" ref="B14" si="13">+SUM(B11:B13)</f>
        <v>0</v>
      </c>
      <c r="C14" s="1">
        <f t="shared" ref="C14" si="14">+SUM(C11:C13)</f>
        <v>0</v>
      </c>
      <c r="D14" s="1">
        <f t="shared" ref="D14" si="15">+SUM(D11:D13)</f>
        <v>0</v>
      </c>
      <c r="E14" s="1">
        <f t="shared" ref="E14" si="16">+SUM(E11:E13)</f>
        <v>0</v>
      </c>
      <c r="F14" s="1">
        <f t="shared" ref="F14" si="17">+SUM(F11:F13)</f>
        <v>0</v>
      </c>
      <c r="G14" s="1">
        <f t="shared" ref="G14" si="18">+SUM(G11:G13)</f>
        <v>0</v>
      </c>
      <c r="H14" s="1">
        <f t="shared" ref="H14:M14" si="19">+SUM(H11:H13)</f>
        <v>132985</v>
      </c>
      <c r="I14" s="1">
        <f t="shared" si="19"/>
        <v>388761</v>
      </c>
      <c r="J14" s="1">
        <f t="shared" si="19"/>
        <v>178260</v>
      </c>
      <c r="K14" s="1">
        <f t="shared" si="19"/>
        <v>165622</v>
      </c>
      <c r="L14" s="1">
        <f t="shared" si="19"/>
        <v>184237</v>
      </c>
      <c r="M14" s="1">
        <f t="shared" si="19"/>
        <v>378710</v>
      </c>
    </row>
    <row r="15" spans="1:13" x14ac:dyDescent="0.2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5">
      <c r="A16" s="4" t="s">
        <v>25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13">
        <v>0.12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14" t="s">
        <v>26</v>
      </c>
      <c r="B18" s="15">
        <f t="shared" ref="B18" si="20">+SUM(B11-B19)</f>
        <v>0</v>
      </c>
      <c r="C18" s="15">
        <f t="shared" ref="C18" si="21">+SUM(C11-C19)</f>
        <v>0</v>
      </c>
      <c r="D18" s="15">
        <f t="shared" ref="D18" si="22">+SUM(D11-D19)</f>
        <v>0</v>
      </c>
      <c r="E18" s="15">
        <f t="shared" ref="E18" si="23">+SUM(E11-E19)</f>
        <v>0</v>
      </c>
      <c r="F18" s="15">
        <f t="shared" ref="F18" si="24">+SUM(F11-F19)</f>
        <v>0</v>
      </c>
      <c r="G18" s="15">
        <f t="shared" ref="G18" si="25">+SUM(G11-G19)</f>
        <v>0</v>
      </c>
      <c r="H18" s="15">
        <f t="shared" ref="H18:M18" si="26">+SUM(H11-H19)</f>
        <v>128744</v>
      </c>
      <c r="I18" s="15">
        <f t="shared" si="26"/>
        <v>361416</v>
      </c>
      <c r="J18" s="15">
        <f t="shared" si="26"/>
        <v>172697</v>
      </c>
      <c r="K18" s="15">
        <f t="shared" si="26"/>
        <v>160261</v>
      </c>
      <c r="L18" s="15">
        <f t="shared" si="26"/>
        <v>170688</v>
      </c>
      <c r="M18" s="15">
        <f t="shared" si="26"/>
        <v>366444</v>
      </c>
    </row>
    <row r="19" spans="1:13" x14ac:dyDescent="0.25">
      <c r="A19" s="9" t="s">
        <v>27</v>
      </c>
      <c r="B19" s="15">
        <f>B45</f>
        <v>0</v>
      </c>
      <c r="C19" s="15">
        <f t="shared" ref="C19:G19" si="27">C45</f>
        <v>0</v>
      </c>
      <c r="D19" s="15">
        <f t="shared" si="27"/>
        <v>0</v>
      </c>
      <c r="E19" s="15">
        <f t="shared" si="27"/>
        <v>0</v>
      </c>
      <c r="F19" s="15">
        <f t="shared" si="27"/>
        <v>0</v>
      </c>
      <c r="G19" s="15">
        <f t="shared" si="27"/>
        <v>0</v>
      </c>
      <c r="H19" s="15">
        <f>H45</f>
        <v>368</v>
      </c>
      <c r="I19" s="15">
        <f t="shared" ref="I19:M19" si="28">I45</f>
        <v>16022</v>
      </c>
      <c r="J19" s="15">
        <f t="shared" si="28"/>
        <v>371</v>
      </c>
      <c r="K19" s="15">
        <f t="shared" si="28"/>
        <v>537</v>
      </c>
      <c r="L19" s="15">
        <f t="shared" si="28"/>
        <v>8183</v>
      </c>
      <c r="M19" s="15">
        <f t="shared" si="28"/>
        <v>1235</v>
      </c>
    </row>
    <row r="20" spans="1:13" ht="15.75" x14ac:dyDescent="0.25">
      <c r="A20" s="8" t="s">
        <v>7</v>
      </c>
      <c r="B20" s="1">
        <f>SUM(B18:B19)</f>
        <v>0</v>
      </c>
      <c r="C20" s="1">
        <f t="shared" ref="C20:G20" si="29">SUM(C18:C19)</f>
        <v>0</v>
      </c>
      <c r="D20" s="1">
        <f t="shared" si="29"/>
        <v>0</v>
      </c>
      <c r="E20" s="1">
        <f t="shared" si="29"/>
        <v>0</v>
      </c>
      <c r="F20" s="1">
        <f t="shared" si="29"/>
        <v>0</v>
      </c>
      <c r="G20" s="1">
        <f t="shared" si="29"/>
        <v>0</v>
      </c>
      <c r="H20" s="1">
        <f>SUM(H18:H19)</f>
        <v>129112</v>
      </c>
      <c r="I20" s="1">
        <f t="shared" ref="I20:M20" si="30">SUM(I18:I19)</f>
        <v>377438</v>
      </c>
      <c r="J20" s="1">
        <f t="shared" si="30"/>
        <v>173068</v>
      </c>
      <c r="K20" s="1">
        <f t="shared" si="30"/>
        <v>160798</v>
      </c>
      <c r="L20" s="1">
        <f t="shared" si="30"/>
        <v>178871</v>
      </c>
      <c r="M20" s="1">
        <f t="shared" si="30"/>
        <v>367679</v>
      </c>
    </row>
    <row r="21" spans="1:13" x14ac:dyDescent="0.25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25">
      <c r="A22" s="13">
        <v>0.02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25">
      <c r="A23" s="14" t="s">
        <v>26</v>
      </c>
      <c r="B23" s="15">
        <f t="shared" ref="B23" si="31">+SUM(B12-B24)</f>
        <v>0</v>
      </c>
      <c r="C23" s="15">
        <f t="shared" ref="C23" si="32">+SUM(C12-C24)</f>
        <v>0</v>
      </c>
      <c r="D23" s="15">
        <f t="shared" ref="D23" si="33">+SUM(D12-D24)</f>
        <v>0</v>
      </c>
      <c r="E23" s="15">
        <f t="shared" ref="E23" si="34">+SUM(E12-E24)</f>
        <v>0</v>
      </c>
      <c r="F23" s="15">
        <f t="shared" ref="F23" si="35">+SUM(F12-F24)</f>
        <v>0</v>
      </c>
      <c r="G23" s="15">
        <f t="shared" ref="G23" si="36">+SUM(G12-G24)</f>
        <v>0</v>
      </c>
      <c r="H23" s="15">
        <f t="shared" ref="H23:M23" si="37">+SUM(H12-H24)</f>
        <v>2575</v>
      </c>
      <c r="I23" s="15">
        <f t="shared" si="37"/>
        <v>7229</v>
      </c>
      <c r="J23" s="15">
        <f t="shared" si="37"/>
        <v>3454</v>
      </c>
      <c r="K23" s="15">
        <f t="shared" si="37"/>
        <v>3205</v>
      </c>
      <c r="L23" s="15">
        <f t="shared" si="37"/>
        <v>3413</v>
      </c>
      <c r="M23" s="15">
        <f t="shared" si="37"/>
        <v>7329</v>
      </c>
    </row>
    <row r="24" spans="1:13" x14ac:dyDescent="0.25">
      <c r="A24" s="9" t="s">
        <v>27</v>
      </c>
      <c r="B24" s="15">
        <f>B46</f>
        <v>0</v>
      </c>
      <c r="C24" s="15">
        <f t="shared" ref="C24:G24" si="38">C46</f>
        <v>0</v>
      </c>
      <c r="D24" s="15">
        <f t="shared" si="38"/>
        <v>0</v>
      </c>
      <c r="E24" s="15">
        <f t="shared" si="38"/>
        <v>0</v>
      </c>
      <c r="F24" s="15">
        <f t="shared" si="38"/>
        <v>0</v>
      </c>
      <c r="G24" s="15">
        <f t="shared" si="38"/>
        <v>0</v>
      </c>
      <c r="H24" s="15">
        <f>H46</f>
        <v>7</v>
      </c>
      <c r="I24" s="15">
        <f t="shared" ref="I24:M24" si="39">I46</f>
        <v>320</v>
      </c>
      <c r="J24" s="15">
        <f t="shared" si="39"/>
        <v>7</v>
      </c>
      <c r="K24" s="15">
        <f t="shared" si="39"/>
        <v>11</v>
      </c>
      <c r="L24" s="15">
        <f t="shared" si="39"/>
        <v>164</v>
      </c>
      <c r="M24" s="15">
        <f t="shared" si="39"/>
        <v>25</v>
      </c>
    </row>
    <row r="25" spans="1:13" ht="15.75" x14ac:dyDescent="0.25">
      <c r="A25" s="8" t="s">
        <v>7</v>
      </c>
      <c r="B25" s="1">
        <f>SUM(B23:B24)</f>
        <v>0</v>
      </c>
      <c r="C25" s="1">
        <f t="shared" ref="C25:G25" si="40">SUM(C23:C24)</f>
        <v>0</v>
      </c>
      <c r="D25" s="1">
        <f t="shared" si="40"/>
        <v>0</v>
      </c>
      <c r="E25" s="1">
        <f t="shared" si="40"/>
        <v>0</v>
      </c>
      <c r="F25" s="1">
        <f t="shared" si="40"/>
        <v>0</v>
      </c>
      <c r="G25" s="1">
        <f t="shared" si="40"/>
        <v>0</v>
      </c>
      <c r="H25" s="1">
        <f>SUM(H23:H24)</f>
        <v>2582</v>
      </c>
      <c r="I25" s="1">
        <f t="shared" ref="I25:M25" si="41">SUM(I23:I24)</f>
        <v>7549</v>
      </c>
      <c r="J25" s="1">
        <f t="shared" si="41"/>
        <v>3461</v>
      </c>
      <c r="K25" s="1">
        <f t="shared" si="41"/>
        <v>3216</v>
      </c>
      <c r="L25" s="1">
        <f t="shared" si="41"/>
        <v>3577</v>
      </c>
      <c r="M25" s="1">
        <f t="shared" si="41"/>
        <v>7354</v>
      </c>
    </row>
    <row r="26" spans="1:13" x14ac:dyDescent="0.2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5">
      <c r="A27" s="13">
        <v>0.01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5">
      <c r="A28" s="14" t="s">
        <v>26</v>
      </c>
      <c r="B28" s="15">
        <f>+SUM(B13-B29)</f>
        <v>0</v>
      </c>
      <c r="C28" s="15">
        <f t="shared" ref="C28:G28" si="42">+SUM(C13-C29)</f>
        <v>0</v>
      </c>
      <c r="D28" s="15">
        <f t="shared" si="42"/>
        <v>0</v>
      </c>
      <c r="E28" s="15">
        <f t="shared" si="42"/>
        <v>0</v>
      </c>
      <c r="F28" s="15">
        <f t="shared" si="42"/>
        <v>0</v>
      </c>
      <c r="G28" s="15">
        <f t="shared" si="42"/>
        <v>0</v>
      </c>
      <c r="H28" s="15">
        <f>+SUM(H13-H29)</f>
        <v>1287</v>
      </c>
      <c r="I28" s="15">
        <f t="shared" ref="I28:M28" si="43">+SUM(I13-I29)</f>
        <v>3614</v>
      </c>
      <c r="J28" s="15">
        <f t="shared" si="43"/>
        <v>1727</v>
      </c>
      <c r="K28" s="15">
        <f t="shared" si="43"/>
        <v>1603</v>
      </c>
      <c r="L28" s="15">
        <f t="shared" si="43"/>
        <v>1707</v>
      </c>
      <c r="M28" s="15">
        <f t="shared" si="43"/>
        <v>3665</v>
      </c>
    </row>
    <row r="29" spans="1:13" x14ac:dyDescent="0.25">
      <c r="A29" s="9" t="s">
        <v>27</v>
      </c>
      <c r="B29" s="15">
        <f>B47</f>
        <v>0</v>
      </c>
      <c r="C29" s="15">
        <f t="shared" ref="C29:G29" si="44">C47</f>
        <v>0</v>
      </c>
      <c r="D29" s="15">
        <f t="shared" si="44"/>
        <v>0</v>
      </c>
      <c r="E29" s="15">
        <f t="shared" si="44"/>
        <v>0</v>
      </c>
      <c r="F29" s="15">
        <f t="shared" si="44"/>
        <v>0</v>
      </c>
      <c r="G29" s="15">
        <f t="shared" si="44"/>
        <v>0</v>
      </c>
      <c r="H29" s="15">
        <f>H47</f>
        <v>4</v>
      </c>
      <c r="I29" s="15">
        <f t="shared" ref="I29:M29" si="45">I47</f>
        <v>160</v>
      </c>
      <c r="J29" s="15">
        <f t="shared" si="45"/>
        <v>4</v>
      </c>
      <c r="K29" s="15">
        <f t="shared" si="45"/>
        <v>5</v>
      </c>
      <c r="L29" s="15">
        <f t="shared" si="45"/>
        <v>82</v>
      </c>
      <c r="M29" s="15">
        <f t="shared" si="45"/>
        <v>12</v>
      </c>
    </row>
    <row r="30" spans="1:13" ht="15.75" x14ac:dyDescent="0.25">
      <c r="A30" s="8" t="s">
        <v>7</v>
      </c>
      <c r="B30" s="1">
        <f>SUM(B28:B29)</f>
        <v>0</v>
      </c>
      <c r="C30" s="1">
        <f t="shared" ref="C30:G30" si="46">SUM(C28:C29)</f>
        <v>0</v>
      </c>
      <c r="D30" s="1">
        <f t="shared" si="46"/>
        <v>0</v>
      </c>
      <c r="E30" s="1">
        <f t="shared" si="46"/>
        <v>0</v>
      </c>
      <c r="F30" s="1">
        <f t="shared" si="46"/>
        <v>0</v>
      </c>
      <c r="G30" s="1">
        <f t="shared" si="46"/>
        <v>0</v>
      </c>
      <c r="H30" s="1">
        <f>SUM(H28:H29)</f>
        <v>1291</v>
      </c>
      <c r="I30" s="1">
        <f t="shared" ref="I30:M30" si="47">SUM(I28:I29)</f>
        <v>3774</v>
      </c>
      <c r="J30" s="1">
        <f t="shared" si="47"/>
        <v>1731</v>
      </c>
      <c r="K30" s="1">
        <f t="shared" si="47"/>
        <v>1608</v>
      </c>
      <c r="L30" s="1">
        <f t="shared" si="47"/>
        <v>1789</v>
      </c>
      <c r="M30" s="1">
        <f t="shared" si="47"/>
        <v>3677</v>
      </c>
    </row>
    <row r="31" spans="1:13" x14ac:dyDescent="0.25">
      <c r="A31" s="16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x14ac:dyDescent="0.25">
      <c r="A32" s="52" t="s">
        <v>15</v>
      </c>
      <c r="B32" s="53">
        <v>0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3978</v>
      </c>
      <c r="I32" s="53">
        <v>5584</v>
      </c>
      <c r="J32" s="51">
        <v>0</v>
      </c>
      <c r="K32" s="51">
        <v>0</v>
      </c>
      <c r="L32" s="51">
        <v>0</v>
      </c>
      <c r="M32" s="51">
        <v>0</v>
      </c>
    </row>
    <row r="33" spans="1:16" x14ac:dyDescent="0.25">
      <c r="A33" s="17"/>
      <c r="B33" s="17"/>
      <c r="C33" s="17"/>
      <c r="D33" s="17"/>
      <c r="E33" s="17"/>
      <c r="F33" s="17"/>
      <c r="G33" s="17"/>
      <c r="H33" s="18"/>
      <c r="I33" s="18"/>
      <c r="J33" s="12"/>
      <c r="K33" s="12"/>
      <c r="L33" s="12"/>
      <c r="M33" s="12"/>
    </row>
    <row r="34" spans="1:16" ht="15.75" x14ac:dyDescent="0.25">
      <c r="A34" s="54" t="s">
        <v>42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</row>
    <row r="35" spans="1:16" x14ac:dyDescent="0.25">
      <c r="A35" s="17"/>
      <c r="B35" s="17"/>
      <c r="C35" s="17"/>
      <c r="D35" s="17"/>
      <c r="E35" s="17"/>
      <c r="F35" s="17"/>
      <c r="G35" s="17"/>
      <c r="H35" s="19"/>
      <c r="I35" s="12"/>
      <c r="J35" s="12"/>
      <c r="K35" s="12"/>
      <c r="L35" s="12"/>
      <c r="M35" s="12"/>
    </row>
    <row r="36" spans="1:16" x14ac:dyDescent="0.25">
      <c r="A36" s="50" t="s">
        <v>16</v>
      </c>
      <c r="B36" s="57">
        <v>0</v>
      </c>
      <c r="C36" s="57">
        <v>0</v>
      </c>
      <c r="D36" s="57">
        <v>0</v>
      </c>
      <c r="E36" s="57">
        <v>0</v>
      </c>
      <c r="F36" s="57">
        <v>0</v>
      </c>
      <c r="G36" s="57">
        <v>0</v>
      </c>
      <c r="H36" s="57">
        <v>41983</v>
      </c>
      <c r="I36" s="57">
        <v>41983</v>
      </c>
      <c r="J36" s="57">
        <v>42010</v>
      </c>
      <c r="K36" s="57">
        <v>42041</v>
      </c>
      <c r="L36" s="57">
        <v>42068</v>
      </c>
      <c r="M36" s="57">
        <v>42094</v>
      </c>
    </row>
    <row r="37" spans="1:16" x14ac:dyDescent="0.25">
      <c r="A37" s="11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6" x14ac:dyDescent="0.25">
      <c r="A38" s="50" t="s">
        <v>17</v>
      </c>
      <c r="B38" s="58">
        <v>0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 t="s">
        <v>19</v>
      </c>
      <c r="I38" s="58" t="s">
        <v>20</v>
      </c>
      <c r="J38" s="58" t="s">
        <v>23</v>
      </c>
      <c r="K38" s="58" t="s">
        <v>22</v>
      </c>
      <c r="L38" s="58" t="s">
        <v>21</v>
      </c>
      <c r="M38" s="59">
        <v>12743</v>
      </c>
    </row>
    <row r="39" spans="1:16" x14ac:dyDescent="0.25">
      <c r="A39" s="11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6" x14ac:dyDescent="0.25">
      <c r="A40" s="9" t="s">
        <v>14</v>
      </c>
      <c r="B40" s="10">
        <f>B14+B32-B19-B24-B29</f>
        <v>0</v>
      </c>
      <c r="C40" s="10">
        <f t="shared" ref="C40:G40" si="48">C14+C32-C19-C24-C29</f>
        <v>0</v>
      </c>
      <c r="D40" s="10">
        <f t="shared" si="48"/>
        <v>0</v>
      </c>
      <c r="E40" s="10">
        <f t="shared" si="48"/>
        <v>0</v>
      </c>
      <c r="F40" s="10">
        <f t="shared" si="48"/>
        <v>0</v>
      </c>
      <c r="G40" s="10">
        <f t="shared" si="48"/>
        <v>0</v>
      </c>
      <c r="H40" s="10">
        <f>H14+H32-H19-H24-H29</f>
        <v>136584</v>
      </c>
      <c r="I40" s="10">
        <f t="shared" ref="I40:M40" si="49">I14+I32-I19-I24-I29</f>
        <v>377843</v>
      </c>
      <c r="J40" s="10">
        <f t="shared" si="49"/>
        <v>177878</v>
      </c>
      <c r="K40" s="10">
        <f t="shared" si="49"/>
        <v>165069</v>
      </c>
      <c r="L40" s="10">
        <f t="shared" si="49"/>
        <v>175808</v>
      </c>
      <c r="M40" s="10">
        <f t="shared" si="49"/>
        <v>377438</v>
      </c>
    </row>
    <row r="41" spans="1:16" x14ac:dyDescent="0.25">
      <c r="A41" s="11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6" x14ac:dyDescent="0.25">
      <c r="A42" s="50" t="s">
        <v>18</v>
      </c>
      <c r="B42" s="51">
        <v>0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136584</v>
      </c>
      <c r="I42" s="51">
        <v>377842</v>
      </c>
      <c r="J42" s="51">
        <v>177878</v>
      </c>
      <c r="K42" s="51">
        <v>165069</v>
      </c>
      <c r="L42" s="51">
        <v>175809</v>
      </c>
      <c r="M42" s="51">
        <v>377438</v>
      </c>
    </row>
    <row r="43" spans="1:16" x14ac:dyDescent="0.25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6" x14ac:dyDescent="0.25">
      <c r="A44" s="21" t="s">
        <v>27</v>
      </c>
      <c r="B44" s="22">
        <f t="shared" ref="B44:G44" si="50">+SUM(B14-B42)+B32</f>
        <v>0</v>
      </c>
      <c r="C44" s="22">
        <f t="shared" si="50"/>
        <v>0</v>
      </c>
      <c r="D44" s="22">
        <f t="shared" si="50"/>
        <v>0</v>
      </c>
      <c r="E44" s="22">
        <f t="shared" si="50"/>
        <v>0</v>
      </c>
      <c r="F44" s="22">
        <f t="shared" si="50"/>
        <v>0</v>
      </c>
      <c r="G44" s="22">
        <f t="shared" si="50"/>
        <v>0</v>
      </c>
      <c r="H44" s="22">
        <f t="shared" ref="H44:M44" si="51">+SUM(H14-H42)+H32</f>
        <v>379</v>
      </c>
      <c r="I44" s="22">
        <f t="shared" si="51"/>
        <v>16503</v>
      </c>
      <c r="J44" s="22">
        <f t="shared" si="51"/>
        <v>382</v>
      </c>
      <c r="K44" s="22">
        <f t="shared" si="51"/>
        <v>553</v>
      </c>
      <c r="L44" s="23">
        <f t="shared" si="51"/>
        <v>8428</v>
      </c>
      <c r="M44" s="22">
        <f t="shared" si="51"/>
        <v>1272</v>
      </c>
      <c r="P44" s="24"/>
    </row>
    <row r="45" spans="1:16" x14ac:dyDescent="0.25">
      <c r="A45" s="9" t="s">
        <v>11</v>
      </c>
      <c r="B45" s="25">
        <f>+ROUND(B44*98%/100%,0.1)</f>
        <v>0</v>
      </c>
      <c r="C45" s="25">
        <f t="shared" ref="C45:G45" si="52">+ROUND(C44*98%/100%,0.1)</f>
        <v>0</v>
      </c>
      <c r="D45" s="25">
        <f t="shared" si="52"/>
        <v>0</v>
      </c>
      <c r="E45" s="25">
        <f t="shared" si="52"/>
        <v>0</v>
      </c>
      <c r="F45" s="25">
        <f t="shared" si="52"/>
        <v>0</v>
      </c>
      <c r="G45" s="25">
        <f t="shared" si="52"/>
        <v>0</v>
      </c>
      <c r="H45" s="25">
        <f>+ROUND(+H44/12.36*12,0)</f>
        <v>368</v>
      </c>
      <c r="I45" s="25">
        <f t="shared" ref="I45:M45" si="53">+ROUND(+I44/12.36*12,0)</f>
        <v>16022</v>
      </c>
      <c r="J45" s="25">
        <f t="shared" si="53"/>
        <v>371</v>
      </c>
      <c r="K45" s="25">
        <f t="shared" si="53"/>
        <v>537</v>
      </c>
      <c r="L45" s="25">
        <f t="shared" si="53"/>
        <v>8183</v>
      </c>
      <c r="M45" s="25">
        <f t="shared" si="53"/>
        <v>1235</v>
      </c>
      <c r="P45" s="24"/>
    </row>
    <row r="46" spans="1:16" x14ac:dyDescent="0.25">
      <c r="A46" s="9" t="s">
        <v>12</v>
      </c>
      <c r="B46" s="25">
        <f>+ROUND(B45*0.02,0.1)</f>
        <v>0</v>
      </c>
      <c r="C46" s="25">
        <f t="shared" ref="C46:G46" si="54">+ROUND(C45*0.02,0.1)</f>
        <v>0</v>
      </c>
      <c r="D46" s="25">
        <f t="shared" si="54"/>
        <v>0</v>
      </c>
      <c r="E46" s="25">
        <f t="shared" si="54"/>
        <v>0</v>
      </c>
      <c r="F46" s="25">
        <f t="shared" si="54"/>
        <v>0</v>
      </c>
      <c r="G46" s="25">
        <f t="shared" si="54"/>
        <v>0</v>
      </c>
      <c r="H46" s="25">
        <f>+ROUND(H45*0.02,0.1)</f>
        <v>7</v>
      </c>
      <c r="I46" s="25">
        <f t="shared" ref="I46:M46" si="55">+ROUND(I45*0.02,0.1)</f>
        <v>320</v>
      </c>
      <c r="J46" s="25">
        <f t="shared" si="55"/>
        <v>7</v>
      </c>
      <c r="K46" s="25">
        <f t="shared" si="55"/>
        <v>11</v>
      </c>
      <c r="L46" s="25">
        <f t="shared" si="55"/>
        <v>164</v>
      </c>
      <c r="M46" s="25">
        <f t="shared" si="55"/>
        <v>25</v>
      </c>
      <c r="P46" s="24"/>
    </row>
    <row r="47" spans="1:16" x14ac:dyDescent="0.25">
      <c r="A47" s="9" t="s">
        <v>13</v>
      </c>
      <c r="B47" s="25">
        <f>+ROUND(B45*0.01,0.1)</f>
        <v>0</v>
      </c>
      <c r="C47" s="25">
        <f t="shared" ref="C47:G47" si="56">+ROUND(C45*0.01,0.1)</f>
        <v>0</v>
      </c>
      <c r="D47" s="25">
        <f t="shared" si="56"/>
        <v>0</v>
      </c>
      <c r="E47" s="25">
        <f t="shared" si="56"/>
        <v>0</v>
      </c>
      <c r="F47" s="25">
        <f t="shared" si="56"/>
        <v>0</v>
      </c>
      <c r="G47" s="25">
        <f t="shared" si="56"/>
        <v>0</v>
      </c>
      <c r="H47" s="25">
        <f>+ROUND(H45*0.01,0.1)</f>
        <v>4</v>
      </c>
      <c r="I47" s="25">
        <f t="shared" ref="I47:M47" si="57">+ROUND(I45*0.01,0.1)</f>
        <v>160</v>
      </c>
      <c r="J47" s="25">
        <f t="shared" si="57"/>
        <v>4</v>
      </c>
      <c r="K47" s="25">
        <f t="shared" si="57"/>
        <v>5</v>
      </c>
      <c r="L47" s="25">
        <f t="shared" si="57"/>
        <v>82</v>
      </c>
      <c r="M47" s="25">
        <f t="shared" si="57"/>
        <v>12</v>
      </c>
      <c r="O47" s="26"/>
      <c r="P47" s="24"/>
    </row>
    <row r="48" spans="1:16" x14ac:dyDescent="0.25">
      <c r="A48" s="27" t="s">
        <v>29</v>
      </c>
      <c r="B48" s="28">
        <f>+SUM(B45:B47)</f>
        <v>0</v>
      </c>
      <c r="C48" s="28">
        <f t="shared" ref="C48:G48" si="58">+SUM(C45:C47)</f>
        <v>0</v>
      </c>
      <c r="D48" s="28">
        <f t="shared" si="58"/>
        <v>0</v>
      </c>
      <c r="E48" s="28">
        <f t="shared" si="58"/>
        <v>0</v>
      </c>
      <c r="F48" s="28">
        <f t="shared" si="58"/>
        <v>0</v>
      </c>
      <c r="G48" s="28">
        <f t="shared" si="58"/>
        <v>0</v>
      </c>
      <c r="H48" s="28">
        <f>+SUM(H45:H47)</f>
        <v>379</v>
      </c>
      <c r="I48" s="28">
        <f t="shared" ref="I48:M48" si="59">+SUM(I45:I47)</f>
        <v>16502</v>
      </c>
      <c r="J48" s="28">
        <f t="shared" si="59"/>
        <v>382</v>
      </c>
      <c r="K48" s="28">
        <f t="shared" si="59"/>
        <v>553</v>
      </c>
      <c r="L48" s="28">
        <f t="shared" si="59"/>
        <v>8429</v>
      </c>
      <c r="M48" s="28">
        <f t="shared" si="59"/>
        <v>1272</v>
      </c>
      <c r="O48" s="29"/>
      <c r="P48" s="24"/>
    </row>
    <row r="49" spans="1:16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6" ht="19.5" thickBot="1" x14ac:dyDescent="0.35">
      <c r="A50" s="32" t="s">
        <v>28</v>
      </c>
      <c r="B50" s="38">
        <f>+SUM(B48-B44)</f>
        <v>0</v>
      </c>
      <c r="C50" s="38">
        <f t="shared" ref="C50:G50" si="60">+SUM(C48-C44)</f>
        <v>0</v>
      </c>
      <c r="D50" s="38">
        <f t="shared" si="60"/>
        <v>0</v>
      </c>
      <c r="E50" s="38">
        <f t="shared" si="60"/>
        <v>0</v>
      </c>
      <c r="F50" s="38">
        <f t="shared" si="60"/>
        <v>0</v>
      </c>
      <c r="G50" s="38">
        <f t="shared" si="60"/>
        <v>0</v>
      </c>
      <c r="H50" s="38">
        <f>+SUM(H48-H44)</f>
        <v>0</v>
      </c>
      <c r="I50" s="38">
        <f t="shared" ref="I50:M50" si="61">+SUM(I48-I44)</f>
        <v>-1</v>
      </c>
      <c r="J50" s="38">
        <f t="shared" si="61"/>
        <v>0</v>
      </c>
      <c r="K50" s="38">
        <f t="shared" si="61"/>
        <v>0</v>
      </c>
      <c r="L50" s="38">
        <f t="shared" si="61"/>
        <v>1</v>
      </c>
      <c r="M50" s="39">
        <f t="shared" si="61"/>
        <v>0</v>
      </c>
      <c r="P50" s="24"/>
    </row>
    <row r="51" spans="1:16" ht="20.25" thickTop="1" thickBot="1" x14ac:dyDescent="0.35">
      <c r="A51" s="43" t="s">
        <v>36</v>
      </c>
      <c r="B51" s="41"/>
      <c r="C51" s="41"/>
      <c r="D51" s="41"/>
      <c r="E51" s="41"/>
      <c r="F51" s="41"/>
      <c r="G51" s="40">
        <f>+SUM(B50:G50)</f>
        <v>0</v>
      </c>
      <c r="H51" s="42"/>
      <c r="I51" s="42"/>
      <c r="J51" s="42"/>
      <c r="K51" s="42"/>
      <c r="L51" s="42"/>
      <c r="M51" s="40">
        <f>+SUM(H50:M50)</f>
        <v>0</v>
      </c>
      <c r="O51" s="33"/>
      <c r="P51" s="24"/>
    </row>
    <row r="52" spans="1:16" ht="15.75" thickTop="1" x14ac:dyDescent="0.25">
      <c r="A52" s="34"/>
      <c r="B52" s="34"/>
      <c r="C52" s="34"/>
      <c r="D52" s="34"/>
      <c r="E52" s="34"/>
      <c r="F52" s="34"/>
      <c r="G52" s="34"/>
      <c r="H52" s="20"/>
      <c r="I52" s="20"/>
      <c r="J52" s="20"/>
      <c r="K52" s="20"/>
      <c r="L52" s="20"/>
      <c r="M52" s="20"/>
      <c r="O52" s="33"/>
      <c r="P52" s="24"/>
    </row>
    <row r="53" spans="1:16" ht="15.75" x14ac:dyDescent="0.25">
      <c r="A53" s="60" t="s">
        <v>37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  <row r="54" spans="1:16" ht="15.75" x14ac:dyDescent="0.25">
      <c r="A54" s="44" t="s">
        <v>39</v>
      </c>
      <c r="B54" s="46"/>
      <c r="C54" s="44" t="s">
        <v>38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</row>
    <row r="55" spans="1:16" ht="15.75" x14ac:dyDescent="0.25">
      <c r="A55" s="45" t="s">
        <v>40</v>
      </c>
      <c r="B55" s="45"/>
      <c r="C55" s="45"/>
      <c r="D55" s="34"/>
      <c r="E55" s="34"/>
      <c r="F55" s="34"/>
      <c r="G55" s="34"/>
      <c r="H55" s="34"/>
      <c r="I55" s="34"/>
      <c r="J55" s="34"/>
      <c r="K55" s="34"/>
      <c r="L55" s="34"/>
      <c r="M55" s="34"/>
    </row>
    <row r="56" spans="1:16" x14ac:dyDescent="0.25">
      <c r="A56" s="34"/>
      <c r="B56" s="34"/>
      <c r="C56" s="34"/>
      <c r="D56" s="34"/>
      <c r="E56" s="34"/>
      <c r="F56" s="34"/>
      <c r="G56" s="34"/>
      <c r="H56" s="36"/>
      <c r="I56" s="36"/>
      <c r="J56" s="36"/>
      <c r="K56" s="36"/>
      <c r="L56" s="36"/>
      <c r="M56" s="36"/>
    </row>
    <row r="57" spans="1:16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1:16" x14ac:dyDescent="0.25">
      <c r="A58" s="34"/>
      <c r="B58" s="34"/>
      <c r="C58" s="34"/>
      <c r="D58" s="34"/>
      <c r="E58" s="34"/>
      <c r="F58" s="34"/>
      <c r="G58" s="34"/>
      <c r="H58" s="37"/>
      <c r="I58" s="37"/>
      <c r="J58" s="37"/>
      <c r="K58" s="37"/>
      <c r="L58" s="37"/>
      <c r="M58" s="20"/>
    </row>
    <row r="59" spans="1:16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</row>
    <row r="60" spans="1:16" x14ac:dyDescent="0.25">
      <c r="A60" s="34"/>
      <c r="B60" s="34"/>
      <c r="C60" s="34"/>
      <c r="D60" s="34"/>
      <c r="E60" s="34"/>
      <c r="F60" s="34"/>
      <c r="G60" s="34"/>
      <c r="H60" s="12"/>
      <c r="I60" s="12"/>
      <c r="J60" s="12"/>
      <c r="K60" s="12"/>
      <c r="L60" s="12"/>
      <c r="M60" s="12"/>
    </row>
  </sheetData>
  <sheetProtection algorithmName="SHA-512" hashValue="IYab79vS2rwcHAWBeOXoIHX4wtrTjZVa9Xi8uenO/6TQYQBvtKn0bpNBzYIOUFsr5JEfY3G+6DWX3lpj0KnLWQ==" saltValue="HcXZB31KrPH3tauSffT1Kg==" spinCount="100000" sheet="1" objects="1" scenarios="1"/>
  <mergeCells count="2">
    <mergeCell ref="A34:M34"/>
    <mergeCell ref="A2:M2"/>
  </mergeCells>
  <pageMargins left="0.7" right="0.7" top="0.75" bottom="0.75" header="0.3" footer="0.3"/>
  <pageSetup orientation="portrait" r:id="rId1"/>
  <ignoredErrors>
    <ignoredError sqref="H38:M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T Working Note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 Vishwakarma</dc:creator>
  <cp:lastModifiedBy>Suresh Vishwakarma</cp:lastModifiedBy>
  <dcterms:created xsi:type="dcterms:W3CDTF">2015-07-15T16:10:58Z</dcterms:created>
  <dcterms:modified xsi:type="dcterms:W3CDTF">2015-08-18T15:13:29Z</dcterms:modified>
</cp:coreProperties>
</file>