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"/>
  </bookViews>
  <sheets>
    <sheet name="Sheet2" sheetId="2" state="hidden" r:id="rId1"/>
    <sheet name="CALCULATOR" sheetId="3" r:id="rId2"/>
  </sheets>
  <calcPr calcId="124519"/>
</workbook>
</file>

<file path=xl/calcChain.xml><?xml version="1.0" encoding="utf-8"?>
<calcChain xmlns="http://schemas.openxmlformats.org/spreadsheetml/2006/main">
  <c r="C14" i="2"/>
  <c r="B16" s="1"/>
  <c r="C7"/>
  <c r="C6"/>
  <c r="E7" s="1"/>
  <c r="F7" s="1"/>
  <c r="C4"/>
  <c r="E6" l="1"/>
  <c r="F6" s="1"/>
  <c r="C8"/>
  <c r="I4" l="1"/>
  <c r="P5" s="1"/>
  <c r="I5"/>
  <c r="Q6" s="1"/>
  <c r="I6"/>
  <c r="J6" s="1"/>
  <c r="Q5" l="1"/>
  <c r="P4"/>
  <c r="P12" s="1"/>
  <c r="J4"/>
  <c r="P6" s="1"/>
  <c r="L6"/>
  <c r="Q16" s="1"/>
  <c r="J5"/>
  <c r="Q4"/>
  <c r="K6"/>
  <c r="P15" s="1"/>
  <c r="P16"/>
  <c r="R4"/>
  <c r="R6"/>
  <c r="R5"/>
  <c r="P14"/>
  <c r="Q12" l="1"/>
  <c r="Q15"/>
  <c r="Q14"/>
  <c r="R12"/>
  <c r="P18"/>
  <c r="Q18"/>
  <c r="R18" l="1"/>
  <c r="P22" s="1"/>
  <c r="K7" i="3" s="1"/>
</calcChain>
</file>

<file path=xl/sharedStrings.xml><?xml version="1.0" encoding="utf-8"?>
<sst xmlns="http://schemas.openxmlformats.org/spreadsheetml/2006/main" count="18" uniqueCount="18">
  <si>
    <t>st</t>
  </si>
  <si>
    <t>tv</t>
  </si>
  <si>
    <t>6 to 1</t>
  </si>
  <si>
    <t>more then 1</t>
  </si>
  <si>
    <t>due date</t>
  </si>
  <si>
    <t>pay date</t>
  </si>
  <si>
    <t>less to 6</t>
  </si>
  <si>
    <t>SERVICE TAX</t>
  </si>
  <si>
    <t>DUE DATE</t>
  </si>
  <si>
    <t>PAYMENT DATE</t>
  </si>
  <si>
    <t>TURNOVER</t>
  </si>
  <si>
    <t>INTEREST</t>
  </si>
  <si>
    <t>SERVICE TAX INTEREST CALCULATOR</t>
  </si>
  <si>
    <t>PREPARED BY</t>
  </si>
  <si>
    <t>PARTICULAR</t>
  </si>
  <si>
    <t>AMOUNT</t>
  </si>
  <si>
    <t>SAGAR MOHITE &amp; CA. SAVAN MEHTA</t>
  </si>
  <si>
    <t>A.M.FOFARIA &amp;Co. (RAJKOT)</t>
  </si>
</sst>
</file>

<file path=xl/styles.xml><?xml version="1.0" encoding="utf-8"?>
<styleSheet xmlns="http://schemas.openxmlformats.org/spreadsheetml/2006/main">
  <numFmts count="1">
    <numFmt numFmtId="164" formatCode="&quot;₹&quot;\ #,##0.00"/>
  </numFmts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2" borderId="0" xfId="0" applyFill="1"/>
    <xf numFmtId="164" fontId="0" fillId="0" borderId="3" xfId="0" applyNumberForma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0" fillId="7" borderId="0" xfId="0" applyFill="1" applyProtection="1">
      <protection locked="0"/>
    </xf>
    <xf numFmtId="14" fontId="0" fillId="7" borderId="0" xfId="0" applyNumberFormat="1" applyFill="1" applyProtection="1">
      <protection locked="0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10">
    <dxf>
      <font>
        <strike val="0"/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patternFill>
          <fgColor theme="3" tint="0.39994506668294322"/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 val="0"/>
        <color rgb="FFFF000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u val="none"/>
        <color rgb="FFFF0000"/>
      </font>
      <fill>
        <patternFill>
          <fgColor theme="3" tint="0.39994506668294322"/>
          <bgColor rgb="FFFF0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T23"/>
  <sheetViews>
    <sheetView workbookViewId="0">
      <selection activeCell="P22" sqref="P22:S22"/>
    </sheetView>
  </sheetViews>
  <sheetFormatPr defaultRowHeight="15"/>
  <cols>
    <col min="3" max="3" width="11" bestFit="1" customWidth="1"/>
    <col min="5" max="5" width="10.42578125" bestFit="1" customWidth="1"/>
  </cols>
  <sheetData>
    <row r="2" spans="2:20">
      <c r="P2" t="s">
        <v>6</v>
      </c>
      <c r="Q2" t="s">
        <v>2</v>
      </c>
      <c r="R2" t="s">
        <v>3</v>
      </c>
    </row>
    <row r="4" spans="2:20">
      <c r="B4" s="5" t="s">
        <v>0</v>
      </c>
      <c r="C4">
        <f>CALCULATOR!D5</f>
        <v>0</v>
      </c>
      <c r="I4" t="b">
        <f>AND(C8&lt;F6)</f>
        <v>1</v>
      </c>
      <c r="J4">
        <f>IF(I4=TRUE,C8,0)</f>
        <v>0</v>
      </c>
      <c r="P4">
        <f>IF(I4=TRUE,C4,0)</f>
        <v>0</v>
      </c>
      <c r="Q4">
        <f>IF(I5=TRUE,C4,0)</f>
        <v>0</v>
      </c>
      <c r="R4">
        <f>IF(J6&gt;0,C4,0)</f>
        <v>0</v>
      </c>
    </row>
    <row r="5" spans="2:20">
      <c r="I5" t="b">
        <f>AND(C8&gt;=F6,C8&lt;=F7)</f>
        <v>0</v>
      </c>
      <c r="J5">
        <f>IF(I5=TRUE,C8,0)</f>
        <v>0</v>
      </c>
      <c r="P5">
        <f>IF(I4=TRUE,B16,0)</f>
        <v>0.15</v>
      </c>
      <c r="Q5">
        <f>IF(I5=TRUE,B16,0)</f>
        <v>0</v>
      </c>
      <c r="R5">
        <f>IF(J6&gt;0,B16,0)</f>
        <v>0</v>
      </c>
    </row>
    <row r="6" spans="2:20">
      <c r="B6" s="5" t="s">
        <v>4</v>
      </c>
      <c r="C6" s="1">
        <f>CALCULATOR!D7</f>
        <v>0</v>
      </c>
      <c r="E6" s="1">
        <f>EDATE(C6,6)</f>
        <v>182</v>
      </c>
      <c r="F6">
        <f>E6-C6</f>
        <v>182</v>
      </c>
      <c r="I6" t="b">
        <f>AND(C8&gt;F7)</f>
        <v>0</v>
      </c>
      <c r="J6">
        <f>IF(I6=TRUE,C8-F7,0)</f>
        <v>0</v>
      </c>
      <c r="K6">
        <f>IF(I6=TRUE,F6/365,0)</f>
        <v>0</v>
      </c>
      <c r="L6">
        <f>IF(I6=TRUE,F7/365,0)</f>
        <v>0</v>
      </c>
      <c r="P6">
        <f>IF(I4=TRUE,J4/365,0)</f>
        <v>0</v>
      </c>
      <c r="Q6">
        <f>IF(I5=TRUE,C8/365,0)</f>
        <v>0</v>
      </c>
      <c r="R6">
        <f>IF(J6&gt;0,J6/365,0)</f>
        <v>0</v>
      </c>
    </row>
    <row r="7" spans="2:20">
      <c r="B7" s="5" t="s">
        <v>5</v>
      </c>
      <c r="C7" s="1">
        <f>CALCULATOR!D9</f>
        <v>0</v>
      </c>
      <c r="E7" s="1">
        <f>EDATE(C6,12)</f>
        <v>366</v>
      </c>
      <c r="F7">
        <f>E7-C6</f>
        <v>366</v>
      </c>
    </row>
    <row r="8" spans="2:20">
      <c r="C8">
        <f>C7-C6</f>
        <v>0</v>
      </c>
    </row>
    <row r="11" spans="2:20">
      <c r="O11" s="2"/>
      <c r="P11" s="2"/>
      <c r="Q11" s="2"/>
      <c r="R11" s="2"/>
      <c r="S11" s="2"/>
      <c r="T11" s="2"/>
    </row>
    <row r="12" spans="2:20">
      <c r="O12" s="2"/>
      <c r="P12" s="3">
        <f>P4*P5*P6</f>
        <v>0</v>
      </c>
      <c r="Q12" s="3">
        <f>Q4*Q5*Q6</f>
        <v>0</v>
      </c>
      <c r="R12" s="3">
        <f>R6*R5*R4</f>
        <v>0</v>
      </c>
      <c r="S12" s="3"/>
      <c r="T12" s="2"/>
    </row>
    <row r="13" spans="2:20">
      <c r="O13" s="2"/>
      <c r="P13" s="2"/>
      <c r="Q13" s="2"/>
      <c r="R13" s="2"/>
      <c r="S13" s="2"/>
      <c r="T13" s="2"/>
    </row>
    <row r="14" spans="2:20">
      <c r="B14" s="5" t="s">
        <v>1</v>
      </c>
      <c r="C14">
        <f>CALCULATOR!D11</f>
        <v>0</v>
      </c>
      <c r="P14">
        <f>IF(K6&gt;0,C4,0)</f>
        <v>0</v>
      </c>
      <c r="Q14">
        <f>IF(L6&gt;0,C4,0)</f>
        <v>0</v>
      </c>
    </row>
    <row r="15" spans="2:20">
      <c r="P15">
        <f>IF(K6&gt;0,B16,0)</f>
        <v>0</v>
      </c>
      <c r="Q15">
        <f>IF(L6&gt;0,B16,0)</f>
        <v>0</v>
      </c>
    </row>
    <row r="16" spans="2:20">
      <c r="B16">
        <f>IF(C14&lt;6000000,15%,18%)</f>
        <v>0.15</v>
      </c>
      <c r="P16">
        <f>IF(K6&gt;0,6/12,0)</f>
        <v>0</v>
      </c>
      <c r="Q16">
        <f>IF(L6&gt;0,6/12,0)</f>
        <v>0</v>
      </c>
    </row>
    <row r="17" spans="2:19">
      <c r="B17">
        <v>0.19</v>
      </c>
    </row>
    <row r="18" spans="2:19">
      <c r="P18" s="3">
        <f>P16*P15*P14</f>
        <v>0</v>
      </c>
      <c r="Q18" s="3">
        <f>Q16*Q15*Q14</f>
        <v>0</v>
      </c>
      <c r="R18" s="3">
        <f>Q18+P18+R12</f>
        <v>0</v>
      </c>
      <c r="S18" s="3"/>
    </row>
    <row r="21" spans="2:19" ht="15.75" thickBot="1">
      <c r="P21" s="4"/>
      <c r="Q21" s="4"/>
      <c r="R21" s="4"/>
      <c r="S21" s="4"/>
    </row>
    <row r="22" spans="2:19" ht="16.5" thickTop="1" thickBot="1">
      <c r="P22" s="6">
        <f>P12+Q12+R18</f>
        <v>0</v>
      </c>
      <c r="Q22" s="6"/>
      <c r="R22" s="6"/>
      <c r="S22" s="6"/>
    </row>
    <row r="23" spans="2:19" ht="15.75" thickTop="1"/>
  </sheetData>
  <mergeCells count="1">
    <mergeCell ref="P22:S22"/>
  </mergeCells>
  <conditionalFormatting sqref="P22:S22">
    <cfRule type="cellIs" dxfId="9" priority="5" operator="lessThan">
      <formula>-4.93</formula>
    </cfRule>
    <cfRule type="cellIs" dxfId="8" priority="4" operator="greaterThan">
      <formula>0</formula>
    </cfRule>
    <cfRule type="cellIs" dxfId="7" priority="3" operator="lessThan">
      <formula>0</formula>
    </cfRule>
    <cfRule type="cellIs" dxfId="6" priority="2" operator="lessThan">
      <formula>0</formula>
    </cfRule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B1:O18"/>
  <sheetViews>
    <sheetView tabSelected="1" workbookViewId="0">
      <selection activeCell="D11" sqref="D11"/>
    </sheetView>
  </sheetViews>
  <sheetFormatPr defaultRowHeight="15"/>
  <cols>
    <col min="3" max="3" width="13" customWidth="1"/>
    <col min="4" max="4" width="16.5703125" customWidth="1"/>
    <col min="12" max="12" width="11.42578125" customWidth="1"/>
    <col min="13" max="13" width="13.7109375" customWidth="1"/>
  </cols>
  <sheetData>
    <row r="1" spans="2:15" ht="27" thickBot="1">
      <c r="D1" s="10" t="s">
        <v>12</v>
      </c>
      <c r="E1" s="11"/>
      <c r="F1" s="11"/>
      <c r="G1" s="11"/>
      <c r="H1" s="11"/>
      <c r="I1" s="11"/>
      <c r="J1" s="11"/>
      <c r="K1" s="11"/>
      <c r="L1" s="11"/>
      <c r="M1" s="11"/>
      <c r="N1" s="12"/>
    </row>
    <row r="3" spans="2:15" ht="15.75">
      <c r="B3" s="16" t="s">
        <v>14</v>
      </c>
      <c r="C3" s="16"/>
      <c r="D3" s="15" t="s">
        <v>15</v>
      </c>
    </row>
    <row r="4" spans="2:15" ht="15.75" thickBot="1"/>
    <row r="5" spans="2:15" ht="27" thickBot="1">
      <c r="B5" s="21" t="s">
        <v>7</v>
      </c>
      <c r="C5" s="21"/>
      <c r="D5" s="13"/>
      <c r="K5" s="7" t="s">
        <v>11</v>
      </c>
      <c r="L5" s="8"/>
      <c r="M5" s="9"/>
    </row>
    <row r="6" spans="2:15" ht="15.75" thickBot="1"/>
    <row r="7" spans="2:15" ht="22.5" thickTop="1" thickBot="1">
      <c r="B7" s="21" t="s">
        <v>8</v>
      </c>
      <c r="C7" s="21"/>
      <c r="D7" s="14"/>
      <c r="K7" s="6">
        <f>Sheet2!P22</f>
        <v>0</v>
      </c>
      <c r="L7" s="6"/>
      <c r="M7" s="6"/>
    </row>
    <row r="8" spans="2:15" ht="15.75" thickTop="1"/>
    <row r="9" spans="2:15" ht="21">
      <c r="B9" s="21" t="s">
        <v>9</v>
      </c>
      <c r="C9" s="21"/>
      <c r="D9" s="14"/>
    </row>
    <row r="11" spans="2:15" ht="21">
      <c r="B11" s="21" t="s">
        <v>10</v>
      </c>
      <c r="C11" s="21"/>
      <c r="D11" s="13"/>
    </row>
    <row r="13" spans="2:15" ht="15.75" thickBot="1"/>
    <row r="14" spans="2:15" ht="16.5" thickBot="1">
      <c r="K14" s="19" t="s">
        <v>13</v>
      </c>
      <c r="L14" s="20"/>
    </row>
    <row r="16" spans="2:15" ht="21">
      <c r="K16" s="18" t="s">
        <v>16</v>
      </c>
      <c r="L16" s="18"/>
      <c r="M16" s="18"/>
      <c r="N16" s="18"/>
      <c r="O16" s="18"/>
    </row>
    <row r="18" spans="11:13" ht="18.75">
      <c r="K18" s="17" t="s">
        <v>17</v>
      </c>
      <c r="L18" s="17"/>
      <c r="M18" s="17"/>
    </row>
  </sheetData>
  <sheetProtection password="D0B7" sheet="1" objects="1" scenarios="1" selectLockedCells="1"/>
  <mergeCells count="11">
    <mergeCell ref="D1:N1"/>
    <mergeCell ref="K14:L14"/>
    <mergeCell ref="K18:M18"/>
    <mergeCell ref="K16:O16"/>
    <mergeCell ref="B3:C3"/>
    <mergeCell ref="B5:C5"/>
    <mergeCell ref="B7:C7"/>
    <mergeCell ref="B11:C11"/>
    <mergeCell ref="B9:C9"/>
    <mergeCell ref="K5:M5"/>
    <mergeCell ref="K7:M7"/>
  </mergeCells>
  <conditionalFormatting sqref="K7:M7">
    <cfRule type="cellIs" dxfId="0" priority="1" operator="lessThan">
      <formula>0</formula>
    </cfRule>
    <cfRule type="cellIs" dxfId="1" priority="2" operator="lessThan">
      <formula>0</formula>
    </cfRule>
    <cfRule type="cellIs" dxfId="2" priority="3" operator="lessThan">
      <formula>0</formula>
    </cfRule>
    <cfRule type="cellIs" dxfId="3" priority="4" operator="greaterThan">
      <formula>0</formula>
    </cfRule>
    <cfRule type="cellIs" dxfId="4" priority="5" operator="lessThan">
      <formula>-4.93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CALCULATOR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2014-12-16T07:03:05Z</dcterms:modified>
</cp:coreProperties>
</file>