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15135" windowHeight="8385" activeTab="3"/>
  </bookViews>
  <sheets>
    <sheet name="Exclusive of Service Tax" sheetId="5" r:id="rId1"/>
    <sheet name="Inclusive of Service Tax" sheetId="12" r:id="rId2"/>
    <sheet name="Hello!" sheetId="10" r:id="rId3"/>
    <sheet name="Sheet1" sheetId="9" r:id="rId4"/>
  </sheets>
  <definedNames>
    <definedName name="_xlnm._FilterDatabase" localSheetId="0" hidden="1">'Exclusive of Service Tax'!#REF!</definedName>
    <definedName name="_xlnm._FilterDatabase" localSheetId="2" hidden="1">'Hello!'!$I$24:$J$28</definedName>
    <definedName name="_xlnm._FilterDatabase" localSheetId="1" hidden="1">'Inclusive of Service Tax'!#REF!</definedName>
    <definedName name="_xlnm.Print_Area" localSheetId="0">'Exclusive of Service Tax'!$A$2:$N$36</definedName>
    <definedName name="_xlnm.Print_Area" localSheetId="2">'Hello!'!#REF!</definedName>
    <definedName name="_xlnm.Print_Area" localSheetId="1">'Inclusive of Service Tax'!$A$2:$O$36</definedName>
  </definedNames>
  <calcPr calcId="124519"/>
</workbook>
</file>

<file path=xl/calcChain.xml><?xml version="1.0" encoding="utf-8"?>
<calcChain xmlns="http://schemas.openxmlformats.org/spreadsheetml/2006/main">
  <c r="F35" i="5"/>
  <c r="E35"/>
  <c r="K32" i="12"/>
  <c r="E9"/>
  <c r="C9"/>
  <c r="C8"/>
  <c r="C7"/>
  <c r="E24" i="5"/>
  <c r="E23"/>
  <c r="G16"/>
  <c r="P33"/>
  <c r="A14"/>
  <c r="B8" i="12"/>
  <c r="B17"/>
  <c r="B10"/>
  <c r="AN212"/>
  <c r="AM212"/>
  <c r="AN211"/>
  <c r="AM211"/>
  <c r="AN210"/>
  <c r="AM210"/>
  <c r="AN209"/>
  <c r="AM209"/>
  <c r="AN208"/>
  <c r="AM208"/>
  <c r="AN207"/>
  <c r="AM207"/>
  <c r="AN206"/>
  <c r="AM206"/>
  <c r="AN205"/>
  <c r="AM205"/>
  <c r="AN204"/>
  <c r="AM204"/>
  <c r="AN203"/>
  <c r="AM203"/>
  <c r="AN202"/>
  <c r="AM202"/>
  <c r="AN201"/>
  <c r="AM201"/>
  <c r="AN200"/>
  <c r="AM200"/>
  <c r="AN199"/>
  <c r="AM199"/>
  <c r="AN198"/>
  <c r="AM198"/>
  <c r="AN197"/>
  <c r="AM197"/>
  <c r="AN196"/>
  <c r="AM196"/>
  <c r="AN195"/>
  <c r="AM195"/>
  <c r="AN194"/>
  <c r="AM194"/>
  <c r="AN193"/>
  <c r="AM193"/>
  <c r="AN192"/>
  <c r="AM192"/>
  <c r="AN191"/>
  <c r="AM191"/>
  <c r="AN190"/>
  <c r="AM190"/>
  <c r="AN189"/>
  <c r="AM189"/>
  <c r="AN188"/>
  <c r="AM188"/>
  <c r="AN187"/>
  <c r="AM187"/>
  <c r="AN186"/>
  <c r="AM186"/>
  <c r="AN185"/>
  <c r="AM185"/>
  <c r="AN184"/>
  <c r="AM184"/>
  <c r="AN183"/>
  <c r="AM183"/>
  <c r="AN182"/>
  <c r="AM182"/>
  <c r="AN181"/>
  <c r="AM181"/>
  <c r="AN180"/>
  <c r="AM180"/>
  <c r="AN179"/>
  <c r="AM179"/>
  <c r="AN178"/>
  <c r="AM178"/>
  <c r="AN177"/>
  <c r="AM177"/>
  <c r="AN176"/>
  <c r="AM176"/>
  <c r="AN175"/>
  <c r="AM175"/>
  <c r="AN174"/>
  <c r="AM174"/>
  <c r="AN173"/>
  <c r="AM173"/>
  <c r="AN172"/>
  <c r="AM172"/>
  <c r="AN171"/>
  <c r="AM171"/>
  <c r="AN170"/>
  <c r="AM170"/>
  <c r="AN169"/>
  <c r="AM169"/>
  <c r="AN168"/>
  <c r="AM168"/>
  <c r="AN167"/>
  <c r="AM167"/>
  <c r="AN166"/>
  <c r="AM166"/>
  <c r="AN165"/>
  <c r="AM165"/>
  <c r="AN164"/>
  <c r="AM164"/>
  <c r="AN163"/>
  <c r="AM163"/>
  <c r="AN162"/>
  <c r="AM162"/>
  <c r="AN161"/>
  <c r="AM161"/>
  <c r="AN160"/>
  <c r="AM160"/>
  <c r="AN159"/>
  <c r="AM159"/>
  <c r="AN158"/>
  <c r="AM158"/>
  <c r="AN157"/>
  <c r="AM157"/>
  <c r="AN156"/>
  <c r="AM156"/>
  <c r="AN155"/>
  <c r="AM155"/>
  <c r="AN154"/>
  <c r="AM154"/>
  <c r="AN153"/>
  <c r="AM153"/>
  <c r="AN152"/>
  <c r="AM152"/>
  <c r="AN151"/>
  <c r="AM151"/>
  <c r="AN150"/>
  <c r="AM150"/>
  <c r="AN149"/>
  <c r="AM149"/>
  <c r="AN148"/>
  <c r="AM148"/>
  <c r="AN147"/>
  <c r="AM147"/>
  <c r="AN146"/>
  <c r="AM146"/>
  <c r="AN145"/>
  <c r="AM145"/>
  <c r="AN144"/>
  <c r="AM144"/>
  <c r="AN143"/>
  <c r="AM143"/>
  <c r="AN142"/>
  <c r="AM142"/>
  <c r="AN141"/>
  <c r="AM141"/>
  <c r="AN140"/>
  <c r="AM140"/>
  <c r="AN139"/>
  <c r="AM139"/>
  <c r="AN138"/>
  <c r="AM138"/>
  <c r="AN137"/>
  <c r="AM137"/>
  <c r="AN136"/>
  <c r="AM136"/>
  <c r="AN135"/>
  <c r="AM135"/>
  <c r="AN134"/>
  <c r="AM134"/>
  <c r="AN133"/>
  <c r="AM133"/>
  <c r="AN132"/>
  <c r="AM132"/>
  <c r="AN131"/>
  <c r="AM131"/>
  <c r="AN130"/>
  <c r="AM130"/>
  <c r="AN129"/>
  <c r="AM129"/>
  <c r="AN128"/>
  <c r="AM128"/>
  <c r="AN127"/>
  <c r="AM127"/>
  <c r="AN126"/>
  <c r="AM126"/>
  <c r="AN125"/>
  <c r="AM125"/>
  <c r="AN124"/>
  <c r="AM124"/>
  <c r="AN123"/>
  <c r="AM123"/>
  <c r="AN122"/>
  <c r="AM122"/>
  <c r="AN121"/>
  <c r="AM121"/>
  <c r="AN120"/>
  <c r="AM120"/>
  <c r="AN119"/>
  <c r="AM119"/>
  <c r="AN118"/>
  <c r="AM118"/>
  <c r="AN117"/>
  <c r="AM117"/>
  <c r="AN116"/>
  <c r="AM116"/>
  <c r="AN115"/>
  <c r="AM115"/>
  <c r="AN114"/>
  <c r="AM114"/>
  <c r="AN113"/>
  <c r="AM113"/>
  <c r="AN112"/>
  <c r="AM112"/>
  <c r="AN111"/>
  <c r="AM111"/>
  <c r="AN110"/>
  <c r="AM110"/>
  <c r="AN109"/>
  <c r="AM109"/>
  <c r="AN108"/>
  <c r="AM108"/>
  <c r="AN107"/>
  <c r="AM107"/>
  <c r="AN106"/>
  <c r="AM106"/>
  <c r="AN105"/>
  <c r="AM105"/>
  <c r="A29"/>
  <c r="C29" s="1"/>
  <c r="J29" s="1"/>
  <c r="D24"/>
  <c r="Q17"/>
  <c r="L17"/>
  <c r="N17" s="1"/>
  <c r="M16"/>
  <c r="M15"/>
  <c r="M14"/>
  <c r="Q10"/>
  <c r="L10"/>
  <c r="M9"/>
  <c r="M8"/>
  <c r="A8"/>
  <c r="A9" s="1"/>
  <c r="C23" s="1"/>
  <c r="J23" s="1"/>
  <c r="N7"/>
  <c r="M7"/>
  <c r="G7"/>
  <c r="A6"/>
  <c r="A10" s="1"/>
  <c r="A5"/>
  <c r="R23" s="1"/>
  <c r="D9" i="5"/>
  <c r="D8"/>
  <c r="D7"/>
  <c r="E8"/>
  <c r="E7"/>
  <c r="E7" i="12" l="1"/>
  <c r="F7" s="1"/>
  <c r="B19"/>
  <c r="O7"/>
  <c r="M17"/>
  <c r="O17" s="1"/>
  <c r="G8"/>
  <c r="N8"/>
  <c r="O8" s="1"/>
  <c r="N10"/>
  <c r="N19" s="1"/>
  <c r="L19"/>
  <c r="A23"/>
  <c r="Q23"/>
  <c r="Q29"/>
  <c r="A30"/>
  <c r="A31"/>
  <c r="G9"/>
  <c r="N9"/>
  <c r="O9" s="1"/>
  <c r="M10"/>
  <c r="A14"/>
  <c r="M19" l="1"/>
  <c r="G10"/>
  <c r="C31"/>
  <c r="J31" s="1"/>
  <c r="Q31"/>
  <c r="O10"/>
  <c r="O19" s="1"/>
  <c r="A32"/>
  <c r="A15"/>
  <c r="N14"/>
  <c r="O14" s="1"/>
  <c r="G14"/>
  <c r="C14" s="1"/>
  <c r="C30"/>
  <c r="J30" s="1"/>
  <c r="Q30"/>
  <c r="C10" l="1"/>
  <c r="F9"/>
  <c r="H9" s="1"/>
  <c r="I9" s="1"/>
  <c r="G31" s="1"/>
  <c r="A16"/>
  <c r="N15"/>
  <c r="O15" s="1"/>
  <c r="G15"/>
  <c r="C15" s="1"/>
  <c r="A33"/>
  <c r="C32"/>
  <c r="J32" s="1"/>
  <c r="Q32"/>
  <c r="F31" l="1"/>
  <c r="J9"/>
  <c r="H31" s="1"/>
  <c r="E15"/>
  <c r="F15" s="1"/>
  <c r="H15" s="1"/>
  <c r="E14"/>
  <c r="Q24"/>
  <c r="C24"/>
  <c r="J24" s="1"/>
  <c r="A12"/>
  <c r="H2"/>
  <c r="A34"/>
  <c r="N16"/>
  <c r="O16" s="1"/>
  <c r="G16"/>
  <c r="A13"/>
  <c r="C33"/>
  <c r="J33" s="1"/>
  <c r="Q33"/>
  <c r="I31" l="1"/>
  <c r="K9"/>
  <c r="C16"/>
  <c r="E16" s="1"/>
  <c r="J15"/>
  <c r="H33" s="1"/>
  <c r="I15"/>
  <c r="G33" s="1"/>
  <c r="F33"/>
  <c r="F14"/>
  <c r="C17"/>
  <c r="A24"/>
  <c r="A17"/>
  <c r="H3"/>
  <c r="A19"/>
  <c r="G17"/>
  <c r="C34"/>
  <c r="J34" s="1"/>
  <c r="Q34"/>
  <c r="R34"/>
  <c r="R33"/>
  <c r="R32"/>
  <c r="R31"/>
  <c r="R30"/>
  <c r="R29"/>
  <c r="M2"/>
  <c r="R24"/>
  <c r="K33"/>
  <c r="I33"/>
  <c r="M33"/>
  <c r="K15"/>
  <c r="L33"/>
  <c r="F16" l="1"/>
  <c r="H16" s="1"/>
  <c r="E17"/>
  <c r="F17"/>
  <c r="H14"/>
  <c r="K31"/>
  <c r="L31"/>
  <c r="M31"/>
  <c r="F34"/>
  <c r="I16"/>
  <c r="G34" s="1"/>
  <c r="J16"/>
  <c r="H34" s="1"/>
  <c r="H17"/>
  <c r="F24" s="1"/>
  <c r="N33"/>
  <c r="O33" s="1"/>
  <c r="F32" l="1"/>
  <c r="I14"/>
  <c r="G32" s="1"/>
  <c r="L32" s="1"/>
  <c r="J14"/>
  <c r="H32" s="1"/>
  <c r="M32" s="1"/>
  <c r="M34"/>
  <c r="K16"/>
  <c r="N31"/>
  <c r="O31" s="1"/>
  <c r="J17"/>
  <c r="I17"/>
  <c r="L34"/>
  <c r="K34"/>
  <c r="I34"/>
  <c r="I32" l="1"/>
  <c r="N32"/>
  <c r="O32" s="1"/>
  <c r="K14"/>
  <c r="N34"/>
  <c r="O34" s="1"/>
  <c r="K17"/>
  <c r="H24"/>
  <c r="I24" s="1"/>
  <c r="G24"/>
  <c r="K24"/>
  <c r="L24" l="1"/>
  <c r="M24"/>
  <c r="N24" l="1"/>
  <c r="O24" s="1"/>
  <c r="M7" i="5" l="1"/>
  <c r="L9"/>
  <c r="L8"/>
  <c r="L7"/>
  <c r="K10"/>
  <c r="D10"/>
  <c r="E9"/>
  <c r="P17"/>
  <c r="P10"/>
  <c r="N7" l="1"/>
  <c r="M10"/>
  <c r="D16"/>
  <c r="E16" s="1"/>
  <c r="D15"/>
  <c r="E15" s="1"/>
  <c r="D14"/>
  <c r="E14" s="1"/>
  <c r="E17" l="1"/>
  <c r="D17"/>
  <c r="E10"/>
  <c r="E19" l="1"/>
  <c r="D19"/>
  <c r="A8" l="1"/>
  <c r="F7"/>
  <c r="B10"/>
  <c r="A6"/>
  <c r="M8" l="1"/>
  <c r="N8" s="1"/>
  <c r="L10"/>
  <c r="N10" s="1"/>
  <c r="G7"/>
  <c r="F8"/>
  <c r="G8" s="1"/>
  <c r="E30" l="1"/>
  <c r="H8"/>
  <c r="I7"/>
  <c r="H7"/>
  <c r="E29"/>
  <c r="I8"/>
  <c r="J8" s="1"/>
  <c r="AM176"/>
  <c r="AM175"/>
  <c r="AM174"/>
  <c r="AM173"/>
  <c r="AM172"/>
  <c r="AM171"/>
  <c r="AM170"/>
  <c r="AM169"/>
  <c r="AM168"/>
  <c r="AM167"/>
  <c r="AM166"/>
  <c r="AM165"/>
  <c r="AM164"/>
  <c r="AM163"/>
  <c r="AM162"/>
  <c r="AM161"/>
  <c r="AM160"/>
  <c r="AM159"/>
  <c r="AM158"/>
  <c r="AM157"/>
  <c r="AM156"/>
  <c r="AM155"/>
  <c r="AM154"/>
  <c r="AM153"/>
  <c r="AM152"/>
  <c r="AM151"/>
  <c r="AM150"/>
  <c r="AM149"/>
  <c r="AM148"/>
  <c r="AM147"/>
  <c r="AM146"/>
  <c r="AM145"/>
  <c r="AM144"/>
  <c r="AM143"/>
  <c r="AM142"/>
  <c r="AM141"/>
  <c r="AM140"/>
  <c r="AM139"/>
  <c r="AM138"/>
  <c r="AM137"/>
  <c r="AM136"/>
  <c r="AM135"/>
  <c r="AM134"/>
  <c r="AM133"/>
  <c r="AM132"/>
  <c r="AM131"/>
  <c r="AM130"/>
  <c r="AM129"/>
  <c r="AM128"/>
  <c r="AM127"/>
  <c r="AM126"/>
  <c r="AM125"/>
  <c r="AM124"/>
  <c r="AM123"/>
  <c r="AM122"/>
  <c r="AM121"/>
  <c r="AM120"/>
  <c r="AM119"/>
  <c r="AM118"/>
  <c r="AM117"/>
  <c r="AM116"/>
  <c r="AM115"/>
  <c r="AM114"/>
  <c r="AM113"/>
  <c r="AM112"/>
  <c r="AM111"/>
  <c r="AM110"/>
  <c r="AM109"/>
  <c r="AM108"/>
  <c r="AM107"/>
  <c r="AM106"/>
  <c r="AM105"/>
  <c r="AL176"/>
  <c r="AL175"/>
  <c r="AL174"/>
  <c r="AL173"/>
  <c r="AL172"/>
  <c r="AL171"/>
  <c r="AL170"/>
  <c r="AL169"/>
  <c r="AL168"/>
  <c r="AL167"/>
  <c r="AL166"/>
  <c r="AL165"/>
  <c r="AL164"/>
  <c r="AL163"/>
  <c r="AL162"/>
  <c r="AL161"/>
  <c r="AL160"/>
  <c r="AL159"/>
  <c r="AL158"/>
  <c r="AL157"/>
  <c r="AL156"/>
  <c r="AL155"/>
  <c r="AL154"/>
  <c r="AL153"/>
  <c r="AL152"/>
  <c r="AL151"/>
  <c r="AL150"/>
  <c r="AL149"/>
  <c r="AL148"/>
  <c r="AL147"/>
  <c r="AL146"/>
  <c r="AL145"/>
  <c r="AL144"/>
  <c r="AL143"/>
  <c r="AL142"/>
  <c r="AL141"/>
  <c r="AL140"/>
  <c r="AL139"/>
  <c r="AL138"/>
  <c r="AL137"/>
  <c r="AL136"/>
  <c r="AL135"/>
  <c r="AL134"/>
  <c r="AL133"/>
  <c r="AL132"/>
  <c r="AL131"/>
  <c r="AL130"/>
  <c r="AL129"/>
  <c r="AL128"/>
  <c r="AL127"/>
  <c r="AL126"/>
  <c r="AL125"/>
  <c r="AL124"/>
  <c r="AL123"/>
  <c r="AL122"/>
  <c r="AL121"/>
  <c r="AL120"/>
  <c r="AL119"/>
  <c r="AL118"/>
  <c r="AL117"/>
  <c r="AL116"/>
  <c r="AL115"/>
  <c r="AL114"/>
  <c r="AL113"/>
  <c r="AL112"/>
  <c r="AL111"/>
  <c r="AL110"/>
  <c r="AL109"/>
  <c r="AL108"/>
  <c r="AL107"/>
  <c r="AL106"/>
  <c r="AL105"/>
  <c r="A5"/>
  <c r="A29"/>
  <c r="P29" s="1"/>
  <c r="AM212"/>
  <c r="AL212"/>
  <c r="AM211"/>
  <c r="AL211"/>
  <c r="AM210"/>
  <c r="AL210"/>
  <c r="AM209"/>
  <c r="AL209"/>
  <c r="AM208"/>
  <c r="AL208"/>
  <c r="AM207"/>
  <c r="AL207"/>
  <c r="AM206"/>
  <c r="AL206"/>
  <c r="AM205"/>
  <c r="AL205"/>
  <c r="AM204"/>
  <c r="AL204"/>
  <c r="AM203"/>
  <c r="AL203"/>
  <c r="AM202"/>
  <c r="AL202"/>
  <c r="AM201"/>
  <c r="AL201"/>
  <c r="AM200"/>
  <c r="AL200"/>
  <c r="AM199"/>
  <c r="AL199"/>
  <c r="AM198"/>
  <c r="AL198"/>
  <c r="AM197"/>
  <c r="AL197"/>
  <c r="AM196"/>
  <c r="AL196"/>
  <c r="AM195"/>
  <c r="AL195"/>
  <c r="AM194"/>
  <c r="AL194"/>
  <c r="AM193"/>
  <c r="AL193"/>
  <c r="AM192"/>
  <c r="AL192"/>
  <c r="AM191"/>
  <c r="AL191"/>
  <c r="AM190"/>
  <c r="AL190"/>
  <c r="AM189"/>
  <c r="AL189"/>
  <c r="J7" l="1"/>
  <c r="A10"/>
  <c r="Q23"/>
  <c r="A23"/>
  <c r="AL177"/>
  <c r="AM177"/>
  <c r="AL178"/>
  <c r="AM178"/>
  <c r="AL179"/>
  <c r="AM179"/>
  <c r="AL180"/>
  <c r="AM180"/>
  <c r="AL181"/>
  <c r="AM181"/>
  <c r="AL182"/>
  <c r="AM182"/>
  <c r="AL183"/>
  <c r="AM183"/>
  <c r="AL184"/>
  <c r="AM184"/>
  <c r="AL185"/>
  <c r="AM185"/>
  <c r="AL186"/>
  <c r="AM186"/>
  <c r="AL187"/>
  <c r="B29" s="1"/>
  <c r="I29" s="1"/>
  <c r="AM187"/>
  <c r="AL188"/>
  <c r="AM188"/>
  <c r="A30" l="1"/>
  <c r="P30" s="1"/>
  <c r="A9"/>
  <c r="A15" l="1"/>
  <c r="M9"/>
  <c r="N9" s="1"/>
  <c r="P23"/>
  <c r="B30"/>
  <c r="I30" s="1"/>
  <c r="F9"/>
  <c r="G9" s="1"/>
  <c r="I9" s="1"/>
  <c r="G30"/>
  <c r="B23"/>
  <c r="I23" s="1"/>
  <c r="A31"/>
  <c r="P31" s="1"/>
  <c r="H9" l="1"/>
  <c r="J9" s="1"/>
  <c r="G10"/>
  <c r="F14"/>
  <c r="G14" s="1"/>
  <c r="B31"/>
  <c r="I31" s="1"/>
  <c r="A32"/>
  <c r="P32" s="1"/>
  <c r="F30"/>
  <c r="F10"/>
  <c r="E31" l="1"/>
  <c r="A16"/>
  <c r="F15"/>
  <c r="G15" s="1"/>
  <c r="H30"/>
  <c r="B32"/>
  <c r="I32" s="1"/>
  <c r="G29"/>
  <c r="A33"/>
  <c r="H10" l="1"/>
  <c r="I10"/>
  <c r="M15"/>
  <c r="G2"/>
  <c r="L14"/>
  <c r="M14"/>
  <c r="N14" s="1"/>
  <c r="E32"/>
  <c r="P24"/>
  <c r="F16"/>
  <c r="H14"/>
  <c r="I14"/>
  <c r="B24"/>
  <c r="I24" s="1"/>
  <c r="B33"/>
  <c r="I33" s="1"/>
  <c r="A13"/>
  <c r="G3" s="1"/>
  <c r="A12"/>
  <c r="A34"/>
  <c r="F29"/>
  <c r="J14" l="1"/>
  <c r="F23"/>
  <c r="L15"/>
  <c r="N15" s="1"/>
  <c r="K17"/>
  <c r="M16"/>
  <c r="E33"/>
  <c r="A19"/>
  <c r="B34"/>
  <c r="I34" s="1"/>
  <c r="P34"/>
  <c r="H15"/>
  <c r="I15"/>
  <c r="J23"/>
  <c r="G23"/>
  <c r="H23" s="1"/>
  <c r="H29"/>
  <c r="Q24"/>
  <c r="L2"/>
  <c r="G31"/>
  <c r="F31"/>
  <c r="A17"/>
  <c r="A24"/>
  <c r="Q32"/>
  <c r="J32" s="1"/>
  <c r="Q30"/>
  <c r="J30" s="1"/>
  <c r="Q31"/>
  <c r="J31" s="1"/>
  <c r="Q34"/>
  <c r="Q29"/>
  <c r="J29" s="1"/>
  <c r="Q33"/>
  <c r="F17"/>
  <c r="J33" l="1"/>
  <c r="J15"/>
  <c r="G17"/>
  <c r="L16"/>
  <c r="N16" s="1"/>
  <c r="M17"/>
  <c r="L17"/>
  <c r="E34"/>
  <c r="L29"/>
  <c r="L31"/>
  <c r="L30"/>
  <c r="K30"/>
  <c r="K31"/>
  <c r="K29"/>
  <c r="H16"/>
  <c r="I16"/>
  <c r="J10"/>
  <c r="K23"/>
  <c r="L23"/>
  <c r="H31"/>
  <c r="G32"/>
  <c r="L32" s="1"/>
  <c r="F32"/>
  <c r="K32" s="1"/>
  <c r="B17"/>
  <c r="B19" s="1"/>
  <c r="J34" l="1"/>
  <c r="J35" s="1"/>
  <c r="G19"/>
  <c r="J16"/>
  <c r="M31"/>
  <c r="N31" s="1"/>
  <c r="N17"/>
  <c r="N19" s="1"/>
  <c r="M29"/>
  <c r="N29" s="1"/>
  <c r="M32"/>
  <c r="M30"/>
  <c r="N30" s="1"/>
  <c r="M23"/>
  <c r="N23" s="1"/>
  <c r="K19"/>
  <c r="M19"/>
  <c r="I17"/>
  <c r="G24" s="1"/>
  <c r="H17"/>
  <c r="H32"/>
  <c r="G34"/>
  <c r="L34" s="1"/>
  <c r="F34"/>
  <c r="K34" s="1"/>
  <c r="F24" l="1"/>
  <c r="H19"/>
  <c r="H24"/>
  <c r="M34"/>
  <c r="I19"/>
  <c r="L19"/>
  <c r="N32"/>
  <c r="H34"/>
  <c r="E25"/>
  <c r="F33" l="1"/>
  <c r="K33" s="1"/>
  <c r="G33"/>
  <c r="L33" s="1"/>
  <c r="J24"/>
  <c r="J25" s="1"/>
  <c r="N34"/>
  <c r="M33" l="1"/>
  <c r="L35"/>
  <c r="G35"/>
  <c r="H33"/>
  <c r="H35" s="1"/>
  <c r="F25"/>
  <c r="J17"/>
  <c r="J19" s="1"/>
  <c r="L24" l="1"/>
  <c r="L25" s="1"/>
  <c r="G25"/>
  <c r="K24"/>
  <c r="K25" s="1"/>
  <c r="H25"/>
  <c r="K35"/>
  <c r="M24" l="1"/>
  <c r="N33"/>
  <c r="M35"/>
  <c r="N35" s="1"/>
  <c r="M25" l="1"/>
  <c r="N24"/>
  <c r="N25" s="1"/>
  <c r="H7" i="12"/>
  <c r="F29" s="1"/>
  <c r="J7" l="1"/>
  <c r="H29" s="1"/>
  <c r="M29" s="1"/>
  <c r="K29"/>
  <c r="I7"/>
  <c r="G29" s="1"/>
  <c r="K7" l="1"/>
  <c r="L29"/>
  <c r="N29" s="1"/>
  <c r="I29"/>
  <c r="O29" l="1"/>
  <c r="E8"/>
  <c r="E10" s="1"/>
  <c r="E19" s="1"/>
  <c r="C19"/>
  <c r="F8" l="1"/>
  <c r="F10" s="1"/>
  <c r="F19" s="1"/>
  <c r="H8" l="1"/>
  <c r="J8" s="1"/>
  <c r="H30" s="1"/>
  <c r="M30" s="1"/>
  <c r="M35" s="1"/>
  <c r="K8" l="1"/>
  <c r="I8"/>
  <c r="G30" s="1"/>
  <c r="H35"/>
  <c r="F30"/>
  <c r="H10"/>
  <c r="F23" l="1"/>
  <c r="I10"/>
  <c r="J10"/>
  <c r="H19"/>
  <c r="F35"/>
  <c r="K30"/>
  <c r="I30"/>
  <c r="I35" s="1"/>
  <c r="G35"/>
  <c r="L30"/>
  <c r="L35" s="1"/>
  <c r="K10" l="1"/>
  <c r="K19" s="1"/>
  <c r="H23"/>
  <c r="J19"/>
  <c r="K23"/>
  <c r="K25" s="1"/>
  <c r="F25"/>
  <c r="N30"/>
  <c r="K35"/>
  <c r="G23"/>
  <c r="I19"/>
  <c r="L23" l="1"/>
  <c r="G25"/>
  <c r="I23"/>
  <c r="I25" s="1"/>
  <c r="N35"/>
  <c r="O35" s="1"/>
  <c r="O30"/>
  <c r="H25"/>
  <c r="M23"/>
  <c r="M25" s="1"/>
  <c r="L25" l="1"/>
  <c r="N23"/>
  <c r="N25" l="1"/>
  <c r="O23"/>
  <c r="O25" s="1"/>
</calcChain>
</file>

<file path=xl/sharedStrings.xml><?xml version="1.0" encoding="utf-8"?>
<sst xmlns="http://schemas.openxmlformats.org/spreadsheetml/2006/main" count="968" uniqueCount="177">
  <si>
    <t>Date of Deposit</t>
  </si>
  <si>
    <t>Delay Days</t>
  </si>
  <si>
    <t>SHE Cess
@ 1%</t>
  </si>
  <si>
    <t>Edu Cess 
@ 2%</t>
  </si>
  <si>
    <t>Month</t>
  </si>
  <si>
    <t>Service Tax Rate</t>
  </si>
  <si>
    <t>Quarter</t>
  </si>
  <si>
    <t>Year</t>
  </si>
  <si>
    <t>Quarter-1</t>
  </si>
  <si>
    <t>2008-09</t>
  </si>
  <si>
    <t>Quarter-2</t>
  </si>
  <si>
    <t>Quarter-3</t>
  </si>
  <si>
    <t>Quarter-4</t>
  </si>
  <si>
    <t>2009-10</t>
  </si>
  <si>
    <t>2010-11</t>
  </si>
  <si>
    <t>2011-12</t>
  </si>
  <si>
    <t>2012-13</t>
  </si>
  <si>
    <t>2013-14</t>
  </si>
  <si>
    <t>Service Tax</t>
  </si>
  <si>
    <t>Late filing consequences:</t>
  </si>
  <si>
    <t xml:space="preserve">Fees for Late Filling Return (Section-70) : </t>
  </si>
  <si>
    <t>Penalty for default in obtaining Service Tax registration (Required if turnover exceed Rs.9 Lac) Section-77:</t>
  </si>
  <si>
    <t>Upto Rs. 10,000 or Rs. 200 per day till failure whichever is higher - Registration is required within30 days</t>
  </si>
  <si>
    <t>Non payment of Service Tax:</t>
  </si>
  <si>
    <t>Penal Interest (Section-75)</t>
  </si>
  <si>
    <t xml:space="preserve">As per Notification 14/2011 interest at the rate of 18% p.a. levied on late payment but interest rate is 15% for </t>
  </si>
  <si>
    <t>service  providers whose turnover is upto 60 lac in that year. (Interest is to be paid before filing of return)</t>
  </si>
  <si>
    <t>Penalty for failure to pay Service Tax (Section-76)</t>
  </si>
  <si>
    <t>Min. Penalty 1% p.m. or Rs. 100 per day whichever is higher maximum penalty 50% of tax amount</t>
  </si>
  <si>
    <t>DUE DATE</t>
  </si>
  <si>
    <t>Physical (By Challan)</t>
  </si>
  <si>
    <t>e-Payment (online)</t>
  </si>
  <si>
    <t>Service Tax Payable by</t>
  </si>
  <si>
    <t>Individual, Proprietorship &amp; Partnership Firms</t>
  </si>
  <si>
    <t>Others (Companies, Societies, Trusts, etc)</t>
  </si>
  <si>
    <t>Month / Quarter</t>
  </si>
  <si>
    <t xml:space="preserve">Note - </t>
  </si>
  <si>
    <t>Individual &amp; Partnership firms having Turnover of Taxable Service in Previous Year not exceeding Rs. 50 Lac can pay tax on receipt basis till Turnover of Rs. 50 Lac in the Current financial Year</t>
  </si>
  <si>
    <t>Basic exemption is 10,00,000 in terms of invocies issued for services rendered.</t>
  </si>
  <si>
    <t>Delay upto 15days - Rs.500, 15-30days - Rs. 1000, more than 30days - Rs. 1000+100 per day from 31st max. 20000.</t>
  </si>
  <si>
    <t>Days of the Year</t>
  </si>
  <si>
    <t>Total Amount Payable</t>
  </si>
  <si>
    <t>Due Date for Tax Payment</t>
  </si>
  <si>
    <t>for Quarterly Payment</t>
  </si>
  <si>
    <t>for Monthly Payment</t>
  </si>
  <si>
    <t>TOTAL</t>
  </si>
  <si>
    <t>2006-07</t>
  </si>
  <si>
    <t>2007-08</t>
  </si>
  <si>
    <t>Period</t>
  </si>
  <si>
    <t>S.T.</t>
  </si>
  <si>
    <t>HEC</t>
  </si>
  <si>
    <t>01/07/1994 to 13/05/2003</t>
  </si>
  <si>
    <t>14/05/2003 to 09/09/2004</t>
  </si>
  <si>
    <t>10/09/2004 to 17/04/2006</t>
  </si>
  <si>
    <t>18/04/2006 to 10/05/2007</t>
  </si>
  <si>
    <t>11/05/2007 to 23/02/2009</t>
  </si>
  <si>
    <t>24/02/2009 to 31/03/2012</t>
  </si>
  <si>
    <t>SERVICE TAX RATE CHART FROM 
01/07/1994 TO FINANCIAL YEAR 2013-14</t>
  </si>
  <si>
    <t>BASIC 
RATE (%)</t>
  </si>
  <si>
    <t>Effective rate</t>
  </si>
  <si>
    <t>01/04/2012 onwards</t>
  </si>
  <si>
    <t>Small Service Provider Tax exemption Limits</t>
  </si>
  <si>
    <t>Effective Date</t>
  </si>
  <si>
    <t>Amount</t>
  </si>
  <si>
    <t>Notification</t>
  </si>
  <si>
    <t>W.e.f 1/4/2005</t>
  </si>
  <si>
    <t>04 lacs</t>
  </si>
  <si>
    <t>6/2005 dated 01.03.2005</t>
  </si>
  <si>
    <t>W.e.f. 1/4/2007</t>
  </si>
  <si>
    <t>08 lacs</t>
  </si>
  <si>
    <t>4/2007 Dated 01.03.2008</t>
  </si>
  <si>
    <t>W.e.f 1/4/2008</t>
  </si>
  <si>
    <t>10 lacs</t>
  </si>
  <si>
    <t>8/2008 dated 01.03.2008</t>
  </si>
  <si>
    <t>W.e.f 1/7/2012</t>
  </si>
  <si>
    <t>33/2012 Dated 20.06.2012</t>
  </si>
  <si>
    <t>SERVICE TAX - RATE OF INTEREST</t>
  </si>
  <si>
    <t>01/07/1994 to 15/07/2001</t>
  </si>
  <si>
    <t>Interest Rate (%)</t>
  </si>
  <si>
    <t>per month and part thereof</t>
  </si>
  <si>
    <t>per annum</t>
  </si>
  <si>
    <t>16/07/2001 to 15/08/2002</t>
  </si>
  <si>
    <t>16/08/2002 to 09/09/2004</t>
  </si>
  <si>
    <t>10/09/2004 to 31/03/2011</t>
  </si>
  <si>
    <t>per annum (for assessees having turnover upto Rs 60.00 Lacs)</t>
  </si>
  <si>
    <t>Himanshu Patel</t>
  </si>
  <si>
    <t xml:space="preserve">Prepared by </t>
  </si>
  <si>
    <t>Total Tax Payable</t>
  </si>
  <si>
    <t>Interest on Edu Cess</t>
  </si>
  <si>
    <t>Total Interest</t>
  </si>
  <si>
    <t>Interest on Late Payment</t>
  </si>
  <si>
    <t>Service Tax Liability</t>
  </si>
  <si>
    <t>Input Service Tax</t>
  </si>
  <si>
    <t>Total Input Tax Credit</t>
  </si>
  <si>
    <t>Due Date &amp; Deposit Date</t>
  </si>
  <si>
    <t>01/04/2011 onwards *</t>
  </si>
  <si>
    <t>Interest Rate</t>
  </si>
  <si>
    <t>XYZ LIMITED</t>
  </si>
  <si>
    <t>Some Cells (Not All) are Locked due to advance calculation purposes.</t>
  </si>
  <si>
    <t xml:space="preserve"> *  Quarterly Payment - Quarterly Tax Payers (Individual, Firms, Proprietorships) may hide Monthly Payment Calculation Chart.</t>
  </si>
  <si>
    <t xml:space="preserve"> *  Monthly Payment - Monthly Tax Payers (Companies, Societies, Trust) may hide Quarterly Payment Calculation Chart.</t>
  </si>
  <si>
    <t>How if will be useful &amp; to whom :</t>
  </si>
  <si>
    <t xml:space="preserve"> *  Tax Calculations - Auto Calculation Formulas for Tax Calculations, Edu Cess &amp; SHE Education Cess.</t>
  </si>
  <si>
    <t xml:space="preserve"> *  Interest Calculation - Enter Date of Deposit and Auto Calculate Interest on Delayed Days only and consider Leap Year Also</t>
  </si>
  <si>
    <t xml:space="preserve"> *  Auto Formulas for Separate Interest Calculations on Service Tax, Edu Cess &amp; SHE Education Cess </t>
  </si>
  <si>
    <t xml:space="preserve"> *  Half Yearly Return - Calculation of Service Tax Liability for Half Yearly Returns</t>
  </si>
  <si>
    <t>ADVANCE FORMULAS (CALCULATIONS)</t>
  </si>
  <si>
    <t>* You can change the value</t>
  </si>
  <si>
    <t>TO USERS</t>
  </si>
  <si>
    <t>Hi Friend!!!</t>
  </si>
  <si>
    <t>Thanks &amp; Regards</t>
  </si>
  <si>
    <t>You can download my other Files from CAClubindia.com</t>
  </si>
  <si>
    <t>http://www.caclubindia.com/share_files/files_display_list_by_member.asp?member_id=168380#.UmvqjtKl73R</t>
  </si>
  <si>
    <t>http://www.caclubindia.com/share_files/service-tax-challan-gar-7-auto-fill-accounting-code-useful-58519.asp#.Umvq8tKl73Q</t>
  </si>
  <si>
    <t>Service Tax VCES-1</t>
  </si>
  <si>
    <t>http://www.caclubindia.com/share_files/service-tax-form-vces-1-excel-file--58059.asp#.UmvrHNKl73Q</t>
  </si>
  <si>
    <t xml:space="preserve">ABATEMENT </t>
  </si>
  <si>
    <t>(%)</t>
  </si>
  <si>
    <t>Abate-ment</t>
  </si>
  <si>
    <t>Net Taxable Amount</t>
  </si>
  <si>
    <t>Tax Rate (%)</t>
  </si>
  <si>
    <t>Interest on Serv Tax</t>
  </si>
  <si>
    <t>Net Tax Liability (after Tax Credit)</t>
  </si>
  <si>
    <t>Type of Services Provided</t>
  </si>
  <si>
    <t>Amount of Input Service</t>
  </si>
  <si>
    <t>For Reference</t>
  </si>
  <si>
    <t>Rate of 
Interest*</t>
  </si>
  <si>
    <t>Days of Year*</t>
  </si>
  <si>
    <t>Input SHE Cess</t>
  </si>
  <si>
    <t>Input Edu Cess</t>
  </si>
  <si>
    <t>Interest on SHE Cess</t>
  </si>
  <si>
    <t xml:space="preserve"> *  Service Tax Liability - Enter Amount of Services Provided, Rate of Abatement and Tax Liability is calculated Accordingly.</t>
  </si>
  <si>
    <t xml:space="preserve"> *  This Calculations can use only when Services /Bills /Receipts are Exclusive of Service Tax.</t>
  </si>
  <si>
    <t xml:space="preserve"> *  Abatement Calculations - Just Enter Rate of Abatement as prescribed in Act.</t>
  </si>
  <si>
    <t>Value of Taxable Services</t>
  </si>
  <si>
    <t>Input Tax Credit (Cenvat Credit Rules)</t>
  </si>
  <si>
    <t xml:space="preserve">Input Tax Credit (Cenvat Credit Rules) </t>
  </si>
  <si>
    <t xml:space="preserve"> *  Input Tax Credit - Input Tax Credit on Input Services availed as per CENVAT Credit Rules may by utilized for Service Tax Liability on Output Service.   (See, CENVAT Credit Rules &amp; Notification No. 26/2012 - Service Tax)</t>
  </si>
  <si>
    <t>Services / Bills / Receipts (Excl. ST)</t>
  </si>
  <si>
    <t>Services / Bills / Receipts (Incl. ST)</t>
  </si>
  <si>
    <t>* Services/Bills/Receipts are Inclusive of ST (Service Tax)</t>
  </si>
  <si>
    <t xml:space="preserve">(10) Auto Formulas for Separate Interest Calculations on Service Tax, Edu Cess &amp; SHE Education Cess </t>
  </si>
  <si>
    <t>(1)   Half Yearly Return - Calculation of Service Tax Liability for Half Yearly Returns</t>
  </si>
  <si>
    <t>(2)   Service Tax Liability - Enter Amount of Services Provided, Rate of Abatement and Tax Liability is calculated Accordingly.</t>
  </si>
  <si>
    <t>(3)   This Calculations can use only when Services /Bills /Receipts are Inclusive of Service Tax.</t>
  </si>
  <si>
    <t>(4)   Input Tax Credit - Input Tax Credit on Input Services availed as per CENVAT Credit Rules may by utilized for Service Tax Liability on Output Service.   (See, CENVAT Credit Rules &amp; Notification No. 26/2012 - Service Tax)</t>
  </si>
  <si>
    <t>(5)   Abatement Calculations - Just Enter Rate of Abatement as prescribed in Act.</t>
  </si>
  <si>
    <t>(6)   Quarterly Payment - Quarterly Tax Payers (Individual, Firms, Proprietorships)   may hide Monthly Payment Calculation Chart.</t>
  </si>
  <si>
    <t>(7)   Monthly Payment - Monthly Tax Payers (Companies, Societies, Trust)   may hide Quarterly Payment Calculation Chart.</t>
  </si>
  <si>
    <t>(8)   Tax Calculations - Auto Calculation Formulas for Tax Calculations, Edu Cess &amp; SHE Education Cess.</t>
  </si>
  <si>
    <t>(9)   Interest Calculation - Enter Date of Deposit and Auto Calculate Interest on Delayed Days only and consider Leap Year Also</t>
  </si>
  <si>
    <t>(2)    Period, Quarter &amp; Year - No need to write Quarter, Period or Year (Auto Fill Quarter, Period &amp; Month)</t>
  </si>
  <si>
    <t>(1)    Month Selection - Select First Month from Drop Down Menu, remain subsequent months will reflect accordingly.</t>
  </si>
  <si>
    <t xml:space="preserve">          Formulas will select Quarter, Period &amp; Financial Year related to First Month of Quarter</t>
  </si>
  <si>
    <t>(3)    Service Tax Rates - No Need to remember or write to Service Tax Rates.   Just select Month and relax.</t>
  </si>
  <si>
    <t xml:space="preserve">          Example  - Service Tax Rate for April 2011 - 10%,                   Service Tax Rate for July 2008 - 12%</t>
  </si>
  <si>
    <t>(4)    Due Date of Payment - Due Date of Payment will according to related Month.</t>
  </si>
  <si>
    <t>(5)    Interest on Late Payment - No Need to remember Interest Rates also.   For the period before 01/04/2011, Interest Rates was 13%.</t>
  </si>
  <si>
    <t>(6)    Days of the Year - Auto Calculate 366 Days for Financial Year in which Leap year fall.</t>
  </si>
  <si>
    <t xml:space="preserve">          February 2012 has 29 days so for Financial year 2011-12, days of Year will calculate 366</t>
  </si>
  <si>
    <t>(2)    Period, Quarter &amp; Year - No need to write Quarter, Period or Year (Auto Fill Quarter, Period &amp; Month).</t>
  </si>
  <si>
    <t xml:space="preserve">(5)    Interest on Late Payment - No Need to remember Interest Rates also.   </t>
  </si>
  <si>
    <t xml:space="preserve">         For the period before 01/04/2011, Interest Rates was 13%.</t>
  </si>
  <si>
    <t xml:space="preserve">         Formulas will select Quarter, Period &amp; Financial Year related to First Month of Quarter.</t>
  </si>
  <si>
    <t xml:space="preserve">         Example  - Service Tax Rate for April 2011 - 10%,                   Service Tax Rate for July 2008 - 12%</t>
  </si>
  <si>
    <t xml:space="preserve">         February 2012 has 29 days so for Financial year 2011-12, days of Year will calculate 366</t>
  </si>
  <si>
    <t xml:space="preserve">So Now, 
(1) Select Appropriate Month, </t>
  </si>
  <si>
    <t>Due Date &amp; Payment Date</t>
  </si>
  <si>
    <t>(2) Enter Amount of 
       (a) Services Provided (Exclusive of Service Tax), 
       (b) Enter Rate of Abatement 
       (c) Input Service Tax Credits &amp; 
       (d) Date of Tax Deposit (Payment of Tax)</t>
  </si>
  <si>
    <t xml:space="preserve">Date of Deposit </t>
  </si>
  <si>
    <t>Short Cut for Today's (Current) Date : " Ctrl " + " ; "</t>
  </si>
  <si>
    <t>(2) Enter Amount of 
       (a) Services Provided (Inclusive of Service Tax), 
       (b) Enter Rate of Abatement 
       (c) Input Service Tax Credits &amp; 
       (d) Date of Tax Deposit (Payment of Tax)</t>
  </si>
  <si>
    <t xml:space="preserve">Value of Taxable Services </t>
  </si>
  <si>
    <t>for any correction, appreciation or any comments, please contact me at    himanshu8494@yahoo.com</t>
  </si>
  <si>
    <t>Service Tax Challan</t>
  </si>
  <si>
    <t>Service Tax Computation Sheet (No Abatement)</t>
  </si>
  <si>
    <t>http://www.caclubindia.com/share_files/easy-service-tax-computation-no-abatement--59465.asp#.UnHpWnDIsxg</t>
  </si>
</sst>
</file>

<file path=xl/styles.xml><?xml version="1.0" encoding="utf-8"?>
<styleSheet xmlns="http://schemas.openxmlformats.org/spreadsheetml/2006/main">
  <numFmts count="3">
    <numFmt numFmtId="164" formatCode="[$-409]d\-mmm\-yy;@"/>
    <numFmt numFmtId="165" formatCode="[$-409]d\-mmm\-yyyy;@"/>
    <numFmt numFmtId="166" formatCode="[$-409]mmmm\-yy;@"/>
  </numFmts>
  <fonts count="3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
      <u/>
      <sz val="11"/>
      <color theme="1"/>
      <name val="Calibri"/>
      <family val="2"/>
      <scheme val="minor"/>
    </font>
    <font>
      <b/>
      <u/>
      <sz val="11"/>
      <color rgb="FF000000"/>
      <name val="Arial Black"/>
      <family val="2"/>
    </font>
    <font>
      <sz val="10"/>
      <color theme="1"/>
      <name val="Calibri"/>
      <family val="2"/>
      <scheme val="minor"/>
    </font>
    <font>
      <b/>
      <u/>
      <sz val="10"/>
      <color rgb="FF000000"/>
      <name val="Arial"/>
      <family val="2"/>
    </font>
    <font>
      <sz val="10"/>
      <color rgb="FF000000"/>
      <name val="Arial"/>
      <family val="2"/>
    </font>
    <font>
      <sz val="9"/>
      <color rgb="FF000000"/>
      <name val="Verdana"/>
      <family val="2"/>
    </font>
    <font>
      <u/>
      <sz val="9.35"/>
      <color theme="10"/>
      <name val="Calibri"/>
      <family val="2"/>
    </font>
    <font>
      <b/>
      <sz val="12"/>
      <name val="Calibri"/>
      <family val="2"/>
      <scheme val="minor"/>
    </font>
    <font>
      <sz val="14"/>
      <color theme="1"/>
      <name val="Calibri"/>
      <family val="2"/>
      <scheme val="minor"/>
    </font>
    <font>
      <b/>
      <sz val="14"/>
      <name val="Calibri"/>
      <family val="2"/>
      <scheme val="minor"/>
    </font>
    <font>
      <b/>
      <sz val="15"/>
      <color rgb="FFFF0000"/>
      <name val="Calibri"/>
      <family val="2"/>
      <scheme val="minor"/>
    </font>
    <font>
      <b/>
      <sz val="12"/>
      <color theme="1"/>
      <name val="Calibri"/>
      <family val="2"/>
      <scheme val="minor"/>
    </font>
    <font>
      <b/>
      <sz val="13"/>
      <color theme="1"/>
      <name val="Calibri"/>
      <family val="2"/>
      <scheme val="minor"/>
    </font>
    <font>
      <b/>
      <sz val="13"/>
      <color rgb="FFFF0000"/>
      <name val="Calibri"/>
      <family val="2"/>
      <scheme val="minor"/>
    </font>
    <font>
      <b/>
      <sz val="13"/>
      <name val="Calibri"/>
      <family val="2"/>
      <scheme val="minor"/>
    </font>
    <font>
      <sz val="13"/>
      <color theme="1"/>
      <name val="Calibri"/>
      <family val="2"/>
      <scheme val="minor"/>
    </font>
    <font>
      <u/>
      <sz val="13"/>
      <color theme="10"/>
      <name val="Calibri"/>
      <family val="2"/>
    </font>
    <font>
      <u/>
      <sz val="12"/>
      <color theme="10"/>
      <name val="Calibri"/>
      <family val="2"/>
    </font>
    <font>
      <sz val="11"/>
      <color rgb="FFFF0000"/>
      <name val="Calibri"/>
      <family val="2"/>
      <scheme val="minor"/>
    </font>
    <font>
      <b/>
      <sz val="11"/>
      <color rgb="FFFF0000"/>
      <name val="Calibri"/>
      <family val="2"/>
      <scheme val="minor"/>
    </font>
    <font>
      <b/>
      <sz val="11"/>
      <color rgb="FF0070C0"/>
      <name val="Calibri"/>
      <family val="2"/>
      <scheme val="minor"/>
    </font>
    <font>
      <b/>
      <sz val="11"/>
      <color rgb="FF7030A0"/>
      <name val="Calibri"/>
      <family val="2"/>
      <scheme val="minor"/>
    </font>
    <font>
      <b/>
      <sz val="11"/>
      <color rgb="FFC00000"/>
      <name val="Calibri"/>
      <family val="2"/>
      <scheme val="minor"/>
    </font>
    <font>
      <b/>
      <sz val="12"/>
      <color rgb="FFFF0000"/>
      <name val="Calibri"/>
      <family val="2"/>
      <scheme val="minor"/>
    </font>
    <font>
      <b/>
      <sz val="11"/>
      <color rgb="FF00B050"/>
      <name val="Calibri"/>
      <family val="2"/>
      <scheme val="minor"/>
    </font>
    <font>
      <b/>
      <sz val="15"/>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rgb="FFFF0000"/>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style="thin">
        <color auto="1"/>
      </top>
      <bottom/>
      <diagonal/>
    </border>
    <border>
      <left/>
      <right style="thin">
        <color indexed="64"/>
      </right>
      <top style="thin">
        <color auto="1"/>
      </top>
      <bottom/>
      <diagonal/>
    </border>
  </borders>
  <cellStyleXfs count="2">
    <xf numFmtId="0" fontId="0" fillId="0" borderId="0"/>
    <xf numFmtId="0" fontId="11" fillId="0" borderId="0" applyNumberFormat="0" applyFill="0" applyBorder="0" applyAlignment="0" applyProtection="0">
      <alignment vertical="top"/>
      <protection locked="0"/>
    </xf>
  </cellStyleXfs>
  <cellXfs count="248">
    <xf numFmtId="0" fontId="0" fillId="0" borderId="0" xfId="0"/>
    <xf numFmtId="0" fontId="2" fillId="0" borderId="1" xfId="0" applyFont="1" applyFill="1" applyBorder="1" applyAlignment="1" applyProtection="1">
      <alignment horizontal="center" vertical="center" wrapText="1"/>
      <protection locked="0"/>
    </xf>
    <xf numFmtId="0" fontId="0" fillId="0" borderId="0" xfId="0" applyFill="1" applyBorder="1"/>
    <xf numFmtId="0" fontId="0" fillId="0" borderId="0" xfId="0" applyFill="1"/>
    <xf numFmtId="0" fontId="2" fillId="0" borderId="1" xfId="0" applyFont="1" applyFill="1" applyBorder="1" applyAlignment="1" applyProtection="1">
      <alignment vertical="center" wrapText="1"/>
      <protection locked="0"/>
    </xf>
    <xf numFmtId="1" fontId="2" fillId="0" borderId="1" xfId="0" applyNumberFormat="1" applyFont="1" applyFill="1" applyBorder="1" applyAlignment="1" applyProtection="1">
      <alignment vertical="center" wrapText="1"/>
      <protection locked="0"/>
    </xf>
    <xf numFmtId="0" fontId="0" fillId="0" borderId="0" xfId="0" applyBorder="1"/>
    <xf numFmtId="0" fontId="0" fillId="0" borderId="0" xfId="0" applyFill="1" applyAlignment="1">
      <alignment horizontal="center"/>
    </xf>
    <xf numFmtId="0" fontId="1" fillId="0" borderId="1" xfId="0" applyFont="1" applyFill="1" applyBorder="1" applyAlignment="1" applyProtection="1">
      <alignment horizontal="center" vertical="center" wrapText="1"/>
      <protection hidden="1"/>
    </xf>
    <xf numFmtId="0" fontId="1" fillId="0" borderId="1" xfId="0" applyFont="1" applyFill="1" applyBorder="1" applyAlignment="1" applyProtection="1">
      <alignment horizontal="center"/>
      <protection hidden="1"/>
    </xf>
    <xf numFmtId="0" fontId="0" fillId="0" borderId="1" xfId="0" applyFill="1" applyBorder="1" applyAlignment="1" applyProtection="1">
      <alignment horizontal="center"/>
      <protection hidden="1"/>
    </xf>
    <xf numFmtId="0" fontId="1" fillId="0" borderId="0" xfId="0" applyFont="1" applyFill="1" applyBorder="1" applyAlignment="1" applyProtection="1">
      <alignment horizontal="center"/>
      <protection hidden="1"/>
    </xf>
    <xf numFmtId="0" fontId="0" fillId="0" borderId="0" xfId="0" applyFill="1" applyProtection="1">
      <protection hidden="1"/>
    </xf>
    <xf numFmtId="0" fontId="1" fillId="0" borderId="1" xfId="0" applyFont="1" applyBorder="1" applyAlignment="1" applyProtection="1">
      <alignment horizontal="center" vertical="center" wrapText="1"/>
      <protection locked="0"/>
    </xf>
    <xf numFmtId="1" fontId="0" fillId="0" borderId="3" xfId="0" applyNumberFormat="1" applyFill="1" applyBorder="1" applyProtection="1">
      <protection locked="0"/>
    </xf>
    <xf numFmtId="1" fontId="0" fillId="0" borderId="3" xfId="0" applyNumberFormat="1" applyBorder="1" applyProtection="1">
      <protection locked="0"/>
    </xf>
    <xf numFmtId="1" fontId="1" fillId="0" borderId="1" xfId="0" applyNumberFormat="1" applyFont="1" applyFill="1" applyBorder="1" applyProtection="1">
      <protection locked="0"/>
    </xf>
    <xf numFmtId="1" fontId="1" fillId="0" borderId="0" xfId="0" applyNumberFormat="1" applyFont="1" applyFill="1" applyBorder="1" applyProtection="1">
      <protection locked="0"/>
    </xf>
    <xf numFmtId="0" fontId="0" fillId="0" borderId="0" xfId="0" applyFill="1" applyBorder="1" applyProtection="1">
      <protection locked="0"/>
    </xf>
    <xf numFmtId="0" fontId="0" fillId="0" borderId="0" xfId="0" applyFill="1" applyProtection="1">
      <protection locked="0"/>
    </xf>
    <xf numFmtId="166" fontId="0" fillId="0" borderId="3" xfId="0" applyNumberFormat="1" applyFill="1" applyBorder="1" applyAlignment="1" applyProtection="1">
      <alignment horizontal="center"/>
      <protection locked="0"/>
    </xf>
    <xf numFmtId="0" fontId="0" fillId="0" borderId="0" xfId="0" applyProtection="1">
      <protection locked="0"/>
    </xf>
    <xf numFmtId="0" fontId="0" fillId="0" borderId="0" xfId="0" applyProtection="1">
      <protection hidden="1"/>
    </xf>
    <xf numFmtId="0" fontId="0" fillId="0" borderId="0" xfId="0" applyFill="1" applyAlignment="1" applyProtection="1">
      <alignment horizontal="center"/>
      <protection hidden="1"/>
    </xf>
    <xf numFmtId="166" fontId="0" fillId="0" borderId="1" xfId="0" applyNumberFormat="1" applyBorder="1" applyAlignment="1" applyProtection="1">
      <alignment horizontal="center"/>
      <protection hidden="1"/>
    </xf>
    <xf numFmtId="0" fontId="0" fillId="0" borderId="1" xfId="0" applyBorder="1" applyProtection="1">
      <protection hidden="1"/>
    </xf>
    <xf numFmtId="165" fontId="0" fillId="0" borderId="1" xfId="0" applyNumberFormat="1" applyBorder="1" applyAlignment="1" applyProtection="1">
      <alignment horizontal="center" vertical="center"/>
      <protection hidden="1"/>
    </xf>
    <xf numFmtId="0" fontId="1" fillId="0" borderId="1" xfId="0" applyFont="1" applyFill="1" applyBorder="1" applyAlignment="1" applyProtection="1">
      <alignment horizontal="center" vertical="center"/>
      <protection hidden="1"/>
    </xf>
    <xf numFmtId="164" fontId="0" fillId="0" borderId="0" xfId="0" applyNumberFormat="1" applyFill="1" applyAlignment="1" applyProtection="1">
      <alignment horizontal="center"/>
      <protection hidden="1"/>
    </xf>
    <xf numFmtId="166" fontId="0" fillId="0" borderId="1" xfId="0" applyNumberFormat="1" applyFill="1" applyBorder="1" applyAlignment="1" applyProtection="1">
      <alignment horizontal="center"/>
      <protection hidden="1"/>
    </xf>
    <xf numFmtId="0" fontId="0" fillId="0" borderId="1" xfId="0" applyFont="1" applyFill="1" applyBorder="1" applyAlignment="1" applyProtection="1">
      <alignment horizontal="center" vertical="center" wrapText="1"/>
      <protection hidden="1"/>
    </xf>
    <xf numFmtId="0" fontId="0" fillId="0" borderId="1" xfId="0" applyFont="1" applyFill="1" applyBorder="1" applyAlignment="1" applyProtection="1">
      <alignment horizontal="center"/>
      <protection hidden="1"/>
    </xf>
    <xf numFmtId="14" fontId="0" fillId="0" borderId="0" xfId="0" applyNumberFormat="1" applyFill="1" applyProtection="1">
      <protection hidden="1"/>
    </xf>
    <xf numFmtId="0" fontId="0" fillId="0" borderId="1" xfId="0" applyBorder="1" applyAlignment="1" applyProtection="1">
      <alignment horizontal="center" vertical="center" wrapText="1"/>
      <protection hidden="1"/>
    </xf>
    <xf numFmtId="1" fontId="2" fillId="0" borderId="3" xfId="0" applyNumberFormat="1" applyFont="1" applyFill="1" applyBorder="1" applyAlignment="1" applyProtection="1">
      <alignment vertical="center" wrapText="1"/>
      <protection locked="0"/>
    </xf>
    <xf numFmtId="0" fontId="3" fillId="0" borderId="3" xfId="0" applyFont="1" applyFill="1" applyBorder="1" applyAlignment="1" applyProtection="1">
      <alignment vertical="center" wrapText="1"/>
      <protection locked="0"/>
    </xf>
    <xf numFmtId="1" fontId="2" fillId="0" borderId="4" xfId="0" applyNumberFormat="1" applyFont="1" applyFill="1" applyBorder="1" applyAlignment="1" applyProtection="1">
      <alignment vertical="center" wrapText="1"/>
      <protection locked="0"/>
    </xf>
    <xf numFmtId="0" fontId="0" fillId="0" borderId="1" xfId="0" applyBorder="1" applyProtection="1">
      <protection locked="0"/>
    </xf>
    <xf numFmtId="0" fontId="3" fillId="0" borderId="4"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vertical="center" wrapText="1"/>
      <protection locked="0"/>
    </xf>
    <xf numFmtId="1" fontId="2" fillId="0" borderId="0" xfId="0" applyNumberFormat="1" applyFont="1" applyFill="1" applyBorder="1" applyAlignment="1" applyProtection="1">
      <alignment vertical="center" wrapText="1"/>
      <protection locked="0"/>
    </xf>
    <xf numFmtId="1" fontId="0" fillId="0" borderId="4" xfId="0" applyNumberFormat="1" applyFill="1" applyBorder="1" applyProtection="1">
      <protection locked="0"/>
    </xf>
    <xf numFmtId="0" fontId="0" fillId="0" borderId="0" xfId="0" applyFill="1" applyAlignment="1" applyProtection="1">
      <alignment horizontal="center"/>
      <protection locked="0"/>
    </xf>
    <xf numFmtId="0" fontId="12" fillId="0" borderId="5" xfId="0" applyFont="1" applyBorder="1" applyAlignment="1" applyProtection="1">
      <alignment vertical="center"/>
      <protection hidden="1"/>
    </xf>
    <xf numFmtId="9" fontId="0" fillId="0" borderId="1" xfId="0" applyNumberFormat="1" applyFill="1" applyBorder="1" applyAlignment="1" applyProtection="1">
      <alignment horizontal="center"/>
      <protection hidden="1"/>
    </xf>
    <xf numFmtId="9" fontId="0" fillId="0" borderId="1" xfId="0" applyNumberFormat="1" applyFill="1" applyBorder="1" applyAlignment="1" applyProtection="1">
      <alignment horizontal="center"/>
      <protection locked="0" hidden="1"/>
    </xf>
    <xf numFmtId="164" fontId="3" fillId="0" borderId="3" xfId="0" applyNumberFormat="1" applyFont="1" applyFill="1" applyBorder="1" applyAlignment="1" applyProtection="1">
      <alignment horizontal="center" vertical="center" wrapText="1"/>
      <protection hidden="1"/>
    </xf>
    <xf numFmtId="0" fontId="0" fillId="0" borderId="0" xfId="0" applyBorder="1" applyProtection="1">
      <protection locked="0"/>
    </xf>
    <xf numFmtId="0" fontId="6" fillId="0" borderId="0" xfId="0" applyFont="1" applyProtection="1">
      <protection locked="0"/>
    </xf>
    <xf numFmtId="0" fontId="7" fillId="0" borderId="0" xfId="0" applyFont="1" applyProtection="1">
      <protection locked="0"/>
    </xf>
    <xf numFmtId="0" fontId="8" fillId="0" borderId="0" xfId="0" applyFont="1" applyProtection="1">
      <protection locked="0"/>
    </xf>
    <xf numFmtId="0" fontId="9" fillId="0" borderId="0" xfId="0" applyFont="1" applyFill="1" applyAlignment="1" applyProtection="1">
      <alignment horizontal="left"/>
      <protection locked="0"/>
    </xf>
    <xf numFmtId="0" fontId="7" fillId="0" borderId="0" xfId="0" applyFont="1" applyAlignment="1" applyProtection="1">
      <alignment horizontal="left"/>
      <protection locked="0"/>
    </xf>
    <xf numFmtId="0" fontId="8" fillId="0" borderId="0" xfId="0" applyFont="1" applyAlignment="1" applyProtection="1">
      <alignment horizontal="left"/>
      <protection locked="0"/>
    </xf>
    <xf numFmtId="0" fontId="9" fillId="0" borderId="0" xfId="0" applyFont="1" applyAlignment="1" applyProtection="1">
      <alignment horizontal="left"/>
      <protection locked="0"/>
    </xf>
    <xf numFmtId="0" fontId="0" fillId="0" borderId="0" xfId="0" applyAlignment="1" applyProtection="1">
      <alignment horizontal="left"/>
      <protection locked="0"/>
    </xf>
    <xf numFmtId="0" fontId="5" fillId="0" borderId="0" xfId="0" applyFont="1" applyProtection="1">
      <protection locked="0"/>
    </xf>
    <xf numFmtId="0" fontId="5" fillId="0" borderId="0" xfId="0" applyFont="1" applyAlignment="1" applyProtection="1">
      <alignment horizontal="left"/>
      <protection locked="0"/>
    </xf>
    <xf numFmtId="0" fontId="10" fillId="0" borderId="0" xfId="0" applyFont="1" applyProtection="1">
      <protection locked="0"/>
    </xf>
    <xf numFmtId="0" fontId="12" fillId="2" borderId="10" xfId="0" applyFont="1" applyFill="1" applyBorder="1" applyAlignment="1" applyProtection="1">
      <alignment horizontal="center" wrapText="1"/>
      <protection locked="0"/>
    </xf>
    <xf numFmtId="0" fontId="12" fillId="2" borderId="10" xfId="0" applyFont="1" applyFill="1" applyBorder="1" applyAlignment="1" applyProtection="1">
      <alignment vertical="top" wrapText="1"/>
      <protection locked="0"/>
    </xf>
    <xf numFmtId="0" fontId="12" fillId="2" borderId="13" xfId="0" applyFont="1" applyFill="1" applyBorder="1" applyAlignment="1" applyProtection="1">
      <alignment horizontal="center" vertical="top" wrapText="1"/>
      <protection locked="0"/>
    </xf>
    <xf numFmtId="9" fontId="12" fillId="2" borderId="13" xfId="0" applyNumberFormat="1" applyFont="1" applyFill="1" applyBorder="1" applyAlignment="1" applyProtection="1">
      <alignment horizontal="center" vertical="top" wrapText="1"/>
      <protection locked="0"/>
    </xf>
    <xf numFmtId="10" fontId="12" fillId="2" borderId="13" xfId="0" applyNumberFormat="1" applyFont="1" applyFill="1" applyBorder="1" applyAlignment="1" applyProtection="1">
      <alignment horizontal="center" vertical="top" wrapText="1"/>
      <protection locked="0"/>
    </xf>
    <xf numFmtId="0" fontId="13" fillId="0" borderId="10" xfId="0" applyFont="1" applyBorder="1" applyAlignment="1" applyProtection="1">
      <alignment wrapText="1"/>
      <protection locked="0"/>
    </xf>
    <xf numFmtId="0" fontId="13" fillId="0" borderId="10" xfId="0" applyFont="1" applyBorder="1" applyProtection="1">
      <protection locked="0"/>
    </xf>
    <xf numFmtId="0" fontId="14" fillId="0" borderId="10" xfId="1" applyFont="1" applyBorder="1" applyAlignment="1" applyProtection="1">
      <protection locked="0"/>
    </xf>
    <xf numFmtId="0" fontId="12" fillId="2" borderId="12" xfId="0" applyFont="1" applyFill="1" applyBorder="1" applyAlignment="1" applyProtection="1">
      <alignment vertical="center" wrapText="1"/>
      <protection locked="0"/>
    </xf>
    <xf numFmtId="0" fontId="12" fillId="2" borderId="13" xfId="0" applyFont="1" applyFill="1" applyBorder="1" applyAlignment="1" applyProtection="1">
      <alignment vertical="center" wrapText="1"/>
      <protection locked="0"/>
    </xf>
    <xf numFmtId="0" fontId="18" fillId="0" borderId="0" xfId="0" applyFont="1" applyFill="1" applyAlignment="1" applyProtection="1">
      <alignment horizontal="left"/>
    </xf>
    <xf numFmtId="0" fontId="19" fillId="0" borderId="24" xfId="0" applyFont="1" applyFill="1" applyBorder="1" applyAlignment="1" applyProtection="1">
      <alignment horizontal="left"/>
    </xf>
    <xf numFmtId="0" fontId="19" fillId="0" borderId="0" xfId="0" applyFont="1" applyFill="1" applyBorder="1" applyAlignment="1" applyProtection="1">
      <alignment horizontal="left"/>
    </xf>
    <xf numFmtId="0" fontId="19" fillId="0" borderId="25" xfId="0" applyFont="1" applyFill="1" applyBorder="1" applyAlignment="1" applyProtection="1">
      <alignment horizontal="left"/>
    </xf>
    <xf numFmtId="0" fontId="3" fillId="0" borderId="0" xfId="0" applyFont="1" applyBorder="1" applyProtection="1"/>
    <xf numFmtId="0" fontId="3" fillId="0" borderId="25" xfId="0" applyFont="1" applyBorder="1" applyProtection="1"/>
    <xf numFmtId="0" fontId="19" fillId="0" borderId="22" xfId="0" applyFont="1" applyFill="1" applyBorder="1" applyAlignment="1" applyProtection="1">
      <alignment horizontal="left"/>
    </xf>
    <xf numFmtId="0" fontId="3" fillId="0" borderId="9" xfId="0" applyFont="1" applyBorder="1" applyProtection="1"/>
    <xf numFmtId="0" fontId="3" fillId="0" borderId="23" xfId="0" applyFont="1" applyBorder="1" applyProtection="1"/>
    <xf numFmtId="0" fontId="0" fillId="0" borderId="0" xfId="0" applyProtection="1"/>
    <xf numFmtId="0" fontId="0" fillId="0" borderId="0" xfId="0" applyFill="1" applyProtection="1"/>
    <xf numFmtId="0" fontId="0" fillId="0" borderId="0" xfId="0" applyFill="1" applyAlignment="1" applyProtection="1">
      <alignment horizontal="center"/>
    </xf>
    <xf numFmtId="164" fontId="3" fillId="0" borderId="4" xfId="0" applyNumberFormat="1" applyFont="1" applyFill="1" applyBorder="1" applyAlignment="1" applyProtection="1">
      <alignment horizontal="center" vertical="center" wrapText="1"/>
      <protection hidden="1"/>
    </xf>
    <xf numFmtId="1" fontId="3" fillId="0" borderId="2" xfId="0" applyNumberFormat="1" applyFont="1" applyFill="1" applyBorder="1" applyAlignment="1" applyProtection="1">
      <alignment horizontal="center" vertical="center" wrapText="1"/>
      <protection locked="0" hidden="1"/>
    </xf>
    <xf numFmtId="1" fontId="3" fillId="0" borderId="3" xfId="0" applyNumberFormat="1" applyFont="1" applyFill="1" applyBorder="1" applyAlignment="1" applyProtection="1">
      <alignment horizontal="center" vertical="center" wrapText="1"/>
      <protection locked="0" hidden="1"/>
    </xf>
    <xf numFmtId="1" fontId="3" fillId="0" borderId="4" xfId="0" applyNumberFormat="1" applyFont="1" applyFill="1" applyBorder="1" applyAlignment="1" applyProtection="1">
      <alignment horizontal="center" vertical="center" wrapText="1"/>
      <protection locked="0" hidden="1"/>
    </xf>
    <xf numFmtId="0" fontId="1" fillId="0" borderId="0" xfId="0" applyFont="1" applyFill="1" applyProtection="1"/>
    <xf numFmtId="166" fontId="0" fillId="0" borderId="3" xfId="0" applyNumberFormat="1" applyFill="1" applyBorder="1" applyAlignment="1" applyProtection="1">
      <alignment horizontal="center"/>
      <protection hidden="1"/>
    </xf>
    <xf numFmtId="0" fontId="3" fillId="0" borderId="3" xfId="0" applyFont="1" applyFill="1" applyBorder="1" applyAlignment="1" applyProtection="1">
      <alignment horizontal="center" vertical="center" wrapText="1"/>
      <protection hidden="1"/>
    </xf>
    <xf numFmtId="0" fontId="3" fillId="0" borderId="4" xfId="0" applyFont="1" applyFill="1" applyBorder="1" applyAlignment="1" applyProtection="1">
      <alignment horizontal="center" vertical="center" wrapText="1"/>
      <protection hidden="1"/>
    </xf>
    <xf numFmtId="166" fontId="3" fillId="0" borderId="3" xfId="0" applyNumberFormat="1" applyFont="1" applyFill="1" applyBorder="1" applyAlignment="1" applyProtection="1">
      <alignment horizontal="center" vertical="center" wrapText="1"/>
      <protection hidden="1"/>
    </xf>
    <xf numFmtId="0" fontId="1" fillId="0" borderId="0" xfId="0" applyFont="1" applyProtection="1">
      <protection locked="0"/>
    </xf>
    <xf numFmtId="0" fontId="17" fillId="0" borderId="0" xfId="0" applyFont="1" applyFill="1" applyProtection="1">
      <protection hidden="1"/>
    </xf>
    <xf numFmtId="0" fontId="20" fillId="0" borderId="0" xfId="0" applyFont="1" applyFill="1" applyProtection="1">
      <protection hidden="1"/>
    </xf>
    <xf numFmtId="0" fontId="20" fillId="0" borderId="0" xfId="0" applyFont="1" applyProtection="1">
      <protection hidden="1"/>
    </xf>
    <xf numFmtId="0" fontId="19" fillId="0" borderId="0" xfId="0" applyFont="1" applyFill="1" applyBorder="1" applyAlignment="1" applyProtection="1">
      <alignment horizontal="left"/>
    </xf>
    <xf numFmtId="0" fontId="18" fillId="0" borderId="0" xfId="0" applyFont="1" applyFill="1" applyAlignment="1" applyProtection="1">
      <alignment horizontal="left"/>
    </xf>
    <xf numFmtId="0" fontId="18" fillId="0" borderId="0" xfId="0" applyFont="1" applyFill="1" applyAlignment="1" applyProtection="1">
      <alignment horizontal="left"/>
    </xf>
    <xf numFmtId="0" fontId="19" fillId="0" borderId="24" xfId="0" applyFont="1" applyFill="1" applyBorder="1" applyAlignment="1" applyProtection="1">
      <alignment horizontal="left"/>
    </xf>
    <xf numFmtId="1" fontId="0" fillId="0" borderId="3" xfId="0" applyNumberFormat="1" applyFill="1" applyBorder="1" applyAlignment="1" applyProtection="1">
      <alignment horizontal="center"/>
      <protection locked="0"/>
    </xf>
    <xf numFmtId="1" fontId="1" fillId="0" borderId="1" xfId="0" applyNumberFormat="1" applyFont="1" applyFill="1" applyBorder="1" applyAlignment="1" applyProtection="1">
      <alignment horizontal="center"/>
      <protection locked="0"/>
    </xf>
    <xf numFmtId="0" fontId="25" fillId="0" borderId="1" xfId="0" applyFont="1" applyBorder="1" applyAlignment="1" applyProtection="1">
      <alignment horizontal="center" vertical="center" wrapText="1"/>
      <protection locked="0"/>
    </xf>
    <xf numFmtId="0" fontId="24" fillId="0" borderId="1" xfId="0" applyFont="1" applyBorder="1" applyAlignment="1" applyProtection="1">
      <alignment horizontal="center" vertical="center" wrapText="1"/>
      <protection locked="0"/>
    </xf>
    <xf numFmtId="0" fontId="26" fillId="0" borderId="1" xfId="0" applyFont="1" applyFill="1" applyBorder="1" applyAlignment="1" applyProtection="1">
      <alignment horizontal="center" vertical="center" wrapText="1"/>
      <protection hidden="1"/>
    </xf>
    <xf numFmtId="0" fontId="26" fillId="0" borderId="4" xfId="0" applyFont="1" applyFill="1" applyBorder="1" applyAlignment="1" applyProtection="1">
      <alignment horizontal="center" vertical="center" wrapText="1"/>
      <protection hidden="1"/>
    </xf>
    <xf numFmtId="0" fontId="2" fillId="0" borderId="1" xfId="0" applyFont="1" applyFill="1" applyBorder="1" applyAlignment="1" applyProtection="1">
      <alignment horizontal="center" vertical="center" wrapText="1"/>
      <protection locked="0" hidden="1"/>
    </xf>
    <xf numFmtId="0" fontId="0" fillId="0" borderId="1" xfId="0" applyFill="1" applyBorder="1" applyAlignment="1" applyProtection="1">
      <alignment horizontal="center"/>
      <protection locked="0" hidden="1"/>
    </xf>
    <xf numFmtId="1" fontId="24" fillId="0" borderId="3" xfId="0" applyNumberFormat="1" applyFont="1" applyBorder="1" applyProtection="1">
      <protection locked="0"/>
    </xf>
    <xf numFmtId="1" fontId="24" fillId="0" borderId="1" xfId="0" applyNumberFormat="1" applyFont="1" applyFill="1" applyBorder="1" applyProtection="1">
      <protection locked="0"/>
    </xf>
    <xf numFmtId="1" fontId="23" fillId="0" borderId="3" xfId="0" applyNumberFormat="1" applyFont="1" applyFill="1" applyBorder="1" applyAlignment="1" applyProtection="1">
      <alignment horizontal="center"/>
      <protection hidden="1"/>
    </xf>
    <xf numFmtId="1" fontId="24" fillId="0" borderId="1" xfId="0" applyNumberFormat="1" applyFont="1" applyFill="1" applyBorder="1" applyAlignment="1" applyProtection="1">
      <alignment horizontal="center"/>
      <protection hidden="1"/>
    </xf>
    <xf numFmtId="1" fontId="27" fillId="3" borderId="3" xfId="0" applyNumberFormat="1" applyFont="1" applyFill="1" applyBorder="1" applyProtection="1">
      <protection locked="0"/>
    </xf>
    <xf numFmtId="1" fontId="27" fillId="3" borderId="1" xfId="0" applyNumberFormat="1" applyFont="1" applyFill="1" applyBorder="1" applyAlignment="1" applyProtection="1">
      <alignment vertical="center" wrapText="1"/>
      <protection locked="0"/>
    </xf>
    <xf numFmtId="1" fontId="27" fillId="3" borderId="3" xfId="0" applyNumberFormat="1" applyFont="1" applyFill="1" applyBorder="1" applyAlignment="1" applyProtection="1">
      <alignment vertical="center" wrapText="1"/>
      <protection locked="0"/>
    </xf>
    <xf numFmtId="1" fontId="27" fillId="3" borderId="4" xfId="0" applyNumberFormat="1" applyFont="1" applyFill="1" applyBorder="1" applyProtection="1">
      <protection locked="0"/>
    </xf>
    <xf numFmtId="1" fontId="27" fillId="3" borderId="4" xfId="0" applyNumberFormat="1" applyFont="1" applyFill="1" applyBorder="1" applyAlignment="1" applyProtection="1">
      <alignment vertical="center" wrapText="1"/>
      <protection locked="0"/>
    </xf>
    <xf numFmtId="0" fontId="25" fillId="0" borderId="3" xfId="0" applyFont="1" applyBorder="1" applyAlignment="1" applyProtection="1">
      <alignment horizontal="right" vertical="center" wrapText="1"/>
      <protection locked="0"/>
    </xf>
    <xf numFmtId="1" fontId="25" fillId="0" borderId="3" xfId="0" applyNumberFormat="1" applyFont="1" applyBorder="1" applyAlignment="1" applyProtection="1">
      <alignment horizontal="right" vertical="center" wrapText="1"/>
      <protection locked="0"/>
    </xf>
    <xf numFmtId="166" fontId="0" fillId="0" borderId="2" xfId="0" applyNumberFormat="1" applyFill="1" applyBorder="1" applyAlignment="1" applyProtection="1">
      <alignment horizontal="center"/>
      <protection locked="0" hidden="1"/>
    </xf>
    <xf numFmtId="1" fontId="0" fillId="0" borderId="2" xfId="0" applyNumberFormat="1" applyFill="1" applyBorder="1" applyProtection="1">
      <protection locked="0"/>
    </xf>
    <xf numFmtId="1" fontId="0" fillId="0" borderId="2" xfId="0" applyNumberFormat="1" applyFill="1" applyBorder="1" applyAlignment="1" applyProtection="1">
      <alignment horizontal="center"/>
      <protection locked="0"/>
    </xf>
    <xf numFmtId="1" fontId="23" fillId="0" borderId="2" xfId="0" applyNumberFormat="1" applyFont="1" applyFill="1" applyBorder="1" applyAlignment="1" applyProtection="1">
      <alignment horizontal="center"/>
      <protection hidden="1"/>
    </xf>
    <xf numFmtId="1" fontId="0" fillId="0" borderId="2" xfId="0" applyNumberFormat="1" applyBorder="1" applyProtection="1">
      <protection locked="0"/>
    </xf>
    <xf numFmtId="1" fontId="24" fillId="0" borderId="2" xfId="0" applyNumberFormat="1" applyFont="1" applyBorder="1" applyProtection="1">
      <protection locked="0"/>
    </xf>
    <xf numFmtId="1" fontId="25" fillId="0" borderId="2" xfId="0" applyNumberFormat="1" applyFont="1" applyBorder="1" applyAlignment="1" applyProtection="1">
      <alignment horizontal="right" vertical="center" wrapText="1"/>
      <protection locked="0"/>
    </xf>
    <xf numFmtId="0" fontId="12" fillId="0" borderId="0" xfId="0" applyFont="1" applyBorder="1" applyAlignment="1" applyProtection="1">
      <alignment vertical="center"/>
      <protection hidden="1"/>
    </xf>
    <xf numFmtId="0" fontId="26" fillId="0" borderId="5" xfId="0" applyFont="1" applyFill="1" applyBorder="1" applyAlignment="1" applyProtection="1">
      <alignment horizontal="center" vertical="center" wrapText="1"/>
      <protection locked="0"/>
    </xf>
    <xf numFmtId="1" fontId="0" fillId="0" borderId="3" xfId="0" applyNumberFormat="1" applyFill="1" applyBorder="1" applyProtection="1">
      <protection locked="0" hidden="1"/>
    </xf>
    <xf numFmtId="0" fontId="14" fillId="0" borderId="6" xfId="0" applyFont="1" applyFill="1" applyBorder="1" applyAlignment="1" applyProtection="1"/>
    <xf numFmtId="0" fontId="0" fillId="0" borderId="7" xfId="0" applyBorder="1" applyAlignment="1"/>
    <xf numFmtId="0" fontId="0" fillId="0" borderId="8" xfId="0" applyBorder="1" applyAlignment="1"/>
    <xf numFmtId="0" fontId="1" fillId="0" borderId="0" xfId="0" applyFont="1" applyFill="1"/>
    <xf numFmtId="1" fontId="1" fillId="0" borderId="1" xfId="0" applyNumberFormat="1" applyFont="1" applyFill="1" applyBorder="1" applyProtection="1">
      <protection locked="0" hidden="1"/>
    </xf>
    <xf numFmtId="0" fontId="19" fillId="0" borderId="22" xfId="0" applyFont="1" applyFill="1" applyBorder="1" applyAlignment="1" applyProtection="1">
      <alignment horizontal="left" vertical="center" wrapText="1"/>
    </xf>
    <xf numFmtId="0" fontId="19" fillId="0" borderId="9" xfId="0" applyFont="1" applyFill="1" applyBorder="1" applyAlignment="1" applyProtection="1">
      <alignment horizontal="left" vertical="center"/>
    </xf>
    <xf numFmtId="0" fontId="19" fillId="0" borderId="23" xfId="0" applyFont="1" applyFill="1" applyBorder="1" applyAlignment="1" applyProtection="1">
      <alignment horizontal="left" vertical="center"/>
    </xf>
    <xf numFmtId="0" fontId="15" fillId="0" borderId="9" xfId="0" applyFont="1" applyBorder="1" applyAlignment="1" applyProtection="1">
      <alignment horizontal="left" vertical="center"/>
      <protection hidden="1"/>
    </xf>
    <xf numFmtId="0" fontId="15" fillId="0" borderId="23" xfId="0" applyFont="1" applyBorder="1" applyAlignment="1" applyProtection="1">
      <alignment horizontal="left" vertical="center"/>
      <protection hidden="1"/>
    </xf>
    <xf numFmtId="0" fontId="1" fillId="0" borderId="2"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xf numFmtId="0" fontId="0" fillId="0" borderId="2"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26" fillId="0" borderId="2" xfId="0" applyFont="1" applyFill="1" applyBorder="1" applyAlignment="1" applyProtection="1">
      <alignment horizontal="center" vertical="center" wrapText="1"/>
      <protection locked="0"/>
    </xf>
    <xf numFmtId="0" fontId="26" fillId="0" borderId="4"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wrapText="1"/>
      <protection locked="0"/>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164" fontId="3" fillId="0" borderId="24" xfId="0" applyNumberFormat="1" applyFont="1" applyFill="1" applyBorder="1" applyAlignment="1" applyProtection="1">
      <alignment horizontal="center" vertical="center" wrapText="1"/>
      <protection locked="0"/>
    </xf>
    <xf numFmtId="164" fontId="3" fillId="0" borderId="25" xfId="0" applyNumberFormat="1" applyFont="1" applyFill="1" applyBorder="1" applyAlignment="1" applyProtection="1">
      <alignment horizontal="center" vertical="center" wrapText="1"/>
      <protection locked="0"/>
    </xf>
    <xf numFmtId="164" fontId="3" fillId="0" borderId="22" xfId="0" applyNumberFormat="1" applyFont="1" applyFill="1" applyBorder="1" applyAlignment="1" applyProtection="1">
      <alignment horizontal="center" vertical="center" wrapText="1"/>
      <protection locked="0"/>
    </xf>
    <xf numFmtId="164" fontId="3" fillId="0" borderId="23" xfId="0" applyNumberFormat="1" applyFont="1" applyFill="1" applyBorder="1" applyAlignment="1" applyProtection="1">
      <alignment horizontal="center" vertical="center" wrapText="1"/>
      <protection locked="0"/>
    </xf>
    <xf numFmtId="0" fontId="25" fillId="3" borderId="7" xfId="0" applyFont="1" applyFill="1" applyBorder="1" applyAlignment="1" applyProtection="1">
      <alignment horizontal="center" vertical="center"/>
      <protection locked="0"/>
    </xf>
    <xf numFmtId="0" fontId="25" fillId="3" borderId="8" xfId="0" applyFont="1" applyFill="1" applyBorder="1" applyAlignment="1" applyProtection="1">
      <alignment horizontal="center" vertical="center"/>
      <protection locked="0"/>
    </xf>
    <xf numFmtId="0" fontId="2" fillId="0" borderId="2"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wrapText="1"/>
      <protection locked="0"/>
    </xf>
    <xf numFmtId="0" fontId="19" fillId="0" borderId="34" xfId="0" applyFont="1" applyFill="1" applyBorder="1" applyAlignment="1" applyProtection="1">
      <alignment horizontal="left"/>
    </xf>
    <xf numFmtId="0" fontId="19" fillId="0" borderId="35" xfId="0" applyFont="1" applyFill="1" applyBorder="1" applyAlignment="1" applyProtection="1">
      <alignment horizontal="left"/>
    </xf>
    <xf numFmtId="0" fontId="19" fillId="0" borderId="36" xfId="0" applyFont="1" applyFill="1" applyBorder="1" applyAlignment="1" applyProtection="1">
      <alignment horizontal="left"/>
    </xf>
    <xf numFmtId="0" fontId="19" fillId="0" borderId="0" xfId="0" applyFont="1" applyFill="1" applyAlignment="1" applyProtection="1">
      <alignment horizontal="left"/>
    </xf>
    <xf numFmtId="0" fontId="19" fillId="4" borderId="24" xfId="0" applyFont="1" applyFill="1" applyBorder="1" applyAlignment="1" applyProtection="1">
      <alignment horizontal="left"/>
    </xf>
    <xf numFmtId="0" fontId="19" fillId="4" borderId="0" xfId="0" applyFont="1" applyFill="1" applyBorder="1" applyAlignment="1" applyProtection="1">
      <alignment horizontal="left"/>
    </xf>
    <xf numFmtId="0" fontId="19" fillId="4" borderId="25" xfId="0" applyFont="1" applyFill="1" applyBorder="1" applyAlignment="1" applyProtection="1">
      <alignment horizontal="left"/>
    </xf>
    <xf numFmtId="0" fontId="19" fillId="0" borderId="6" xfId="0" applyFont="1" applyFill="1" applyBorder="1" applyAlignment="1" applyProtection="1">
      <alignment horizontal="left" wrapText="1"/>
    </xf>
    <xf numFmtId="0" fontId="19" fillId="0" borderId="7" xfId="0" applyFont="1" applyFill="1" applyBorder="1" applyAlignment="1" applyProtection="1">
      <alignment horizontal="left" wrapText="1"/>
    </xf>
    <xf numFmtId="0" fontId="19" fillId="0" borderId="8" xfId="0" applyFont="1" applyFill="1" applyBorder="1" applyAlignment="1" applyProtection="1">
      <alignment horizontal="left" wrapText="1"/>
    </xf>
    <xf numFmtId="0" fontId="29" fillId="0" borderId="5" xfId="0" applyFont="1" applyBorder="1" applyAlignment="1" applyProtection="1">
      <alignment horizontal="center" vertical="center"/>
      <protection locked="0"/>
    </xf>
    <xf numFmtId="0" fontId="29" fillId="0" borderId="37" xfId="0" applyFont="1" applyBorder="1" applyAlignment="1" applyProtection="1">
      <alignment horizontal="center" vertical="center"/>
      <protection locked="0"/>
    </xf>
    <xf numFmtId="0" fontId="29" fillId="0" borderId="38" xfId="0" applyFont="1" applyBorder="1" applyAlignment="1" applyProtection="1">
      <alignment horizontal="center" vertical="center"/>
      <protection locked="0"/>
    </xf>
    <xf numFmtId="164" fontId="3" fillId="0" borderId="5" xfId="0" applyNumberFormat="1" applyFont="1" applyFill="1" applyBorder="1" applyAlignment="1" applyProtection="1">
      <alignment horizontal="center" vertical="center" wrapText="1"/>
      <protection locked="0"/>
    </xf>
    <xf numFmtId="164" fontId="3" fillId="0" borderId="38" xfId="0" applyNumberFormat="1" applyFont="1" applyFill="1" applyBorder="1" applyAlignment="1" applyProtection="1">
      <alignment horizontal="center" vertical="center" wrapText="1"/>
      <protection locked="0"/>
    </xf>
    <xf numFmtId="0" fontId="0" fillId="0" borderId="6"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24" fillId="3" borderId="6" xfId="0" applyFont="1" applyFill="1" applyBorder="1" applyAlignment="1" applyProtection="1">
      <alignment horizontal="center" vertical="center"/>
      <protection locked="0"/>
    </xf>
    <xf numFmtId="0" fontId="24" fillId="3" borderId="7" xfId="0" applyFont="1" applyFill="1" applyBorder="1" applyAlignment="1" applyProtection="1">
      <alignment horizontal="center" vertical="center"/>
      <protection locked="0"/>
    </xf>
    <xf numFmtId="0" fontId="24" fillId="3" borderId="8" xfId="0" applyFont="1" applyFill="1" applyBorder="1" applyAlignment="1" applyProtection="1">
      <alignment horizontal="center" vertical="center"/>
      <protection locked="0"/>
    </xf>
    <xf numFmtId="165" fontId="16" fillId="0" borderId="1" xfId="0" applyNumberFormat="1" applyFont="1" applyFill="1" applyBorder="1" applyAlignment="1" applyProtection="1">
      <alignment horizontal="center" vertical="center"/>
      <protection hidden="1"/>
    </xf>
    <xf numFmtId="0" fontId="19" fillId="0" borderId="24" xfId="0" applyFont="1" applyFill="1" applyBorder="1" applyAlignment="1" applyProtection="1">
      <alignment horizontal="left" wrapText="1"/>
    </xf>
    <xf numFmtId="0" fontId="19" fillId="0" borderId="0" xfId="0" applyFont="1" applyFill="1" applyBorder="1" applyAlignment="1" applyProtection="1">
      <alignment horizontal="left" wrapText="1"/>
    </xf>
    <xf numFmtId="0" fontId="19" fillId="0" borderId="25" xfId="0" applyFont="1" applyFill="1" applyBorder="1" applyAlignment="1" applyProtection="1">
      <alignment horizontal="left" wrapText="1"/>
    </xf>
    <xf numFmtId="0" fontId="28" fillId="0" borderId="7" xfId="0" applyFont="1" applyBorder="1" applyAlignment="1" applyProtection="1">
      <alignment horizontal="left"/>
      <protection locked="0"/>
    </xf>
    <xf numFmtId="0" fontId="18" fillId="0" borderId="0" xfId="0" applyFont="1" applyFill="1" applyAlignment="1" applyProtection="1">
      <alignment horizontal="left"/>
    </xf>
    <xf numFmtId="0" fontId="19" fillId="0" borderId="5" xfId="0" applyFont="1" applyFill="1" applyBorder="1" applyAlignment="1" applyProtection="1">
      <alignment horizontal="left" vertical="center" wrapText="1"/>
    </xf>
    <xf numFmtId="0" fontId="19" fillId="0" borderId="37" xfId="0" applyFont="1" applyFill="1" applyBorder="1" applyAlignment="1" applyProtection="1">
      <alignment horizontal="left" vertical="center"/>
    </xf>
    <xf numFmtId="0" fontId="19" fillId="0" borderId="38" xfId="0" applyFont="1" applyFill="1" applyBorder="1" applyAlignment="1" applyProtection="1">
      <alignment horizontal="left" vertical="center"/>
    </xf>
    <xf numFmtId="0" fontId="1" fillId="0" borderId="6" xfId="0" applyFont="1" applyFill="1" applyBorder="1" applyAlignment="1" applyProtection="1">
      <alignment horizontal="center"/>
      <protection locked="0"/>
    </xf>
    <xf numFmtId="0" fontId="1" fillId="0" borderId="7" xfId="0" applyFont="1" applyFill="1" applyBorder="1" applyAlignment="1" applyProtection="1">
      <alignment horizontal="center"/>
      <protection locked="0"/>
    </xf>
    <xf numFmtId="0" fontId="1" fillId="0" borderId="8" xfId="0" applyFont="1" applyFill="1" applyBorder="1" applyAlignment="1" applyProtection="1">
      <alignment horizontal="center"/>
      <protection locked="0"/>
    </xf>
    <xf numFmtId="0" fontId="16" fillId="0" borderId="6" xfId="0" applyFont="1" applyFill="1" applyBorder="1" applyAlignment="1" applyProtection="1">
      <alignment horizontal="center"/>
      <protection hidden="1"/>
    </xf>
    <xf numFmtId="0" fontId="16" fillId="0" borderId="7" xfId="0" applyFont="1" applyFill="1" applyBorder="1" applyAlignment="1" applyProtection="1">
      <alignment horizontal="center"/>
      <protection hidden="1"/>
    </xf>
    <xf numFmtId="0" fontId="16" fillId="0" borderId="8" xfId="0" applyFont="1" applyFill="1" applyBorder="1" applyAlignment="1" applyProtection="1">
      <alignment horizontal="center"/>
      <protection hidden="1"/>
    </xf>
    <xf numFmtId="0" fontId="17" fillId="0" borderId="6" xfId="0" applyFont="1" applyFill="1" applyBorder="1" applyAlignment="1" applyProtection="1">
      <alignment horizontal="left" vertical="center"/>
      <protection locked="0"/>
    </xf>
    <xf numFmtId="0" fontId="17" fillId="0" borderId="7" xfId="0" applyFont="1" applyFill="1" applyBorder="1" applyAlignment="1" applyProtection="1">
      <alignment horizontal="left" vertical="center"/>
      <protection locked="0"/>
    </xf>
    <xf numFmtId="0" fontId="16" fillId="0" borderId="6" xfId="0" applyFont="1" applyFill="1" applyBorder="1" applyAlignment="1" applyProtection="1">
      <alignment horizontal="left" vertical="center"/>
      <protection locked="0"/>
    </xf>
    <xf numFmtId="0" fontId="16" fillId="0" borderId="7" xfId="0" applyFont="1" applyFill="1" applyBorder="1" applyAlignment="1" applyProtection="1">
      <alignment horizontal="left" vertical="center"/>
      <protection locked="0"/>
    </xf>
    <xf numFmtId="0" fontId="1" fillId="0" borderId="0" xfId="0" applyFont="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4" fillId="0" borderId="6" xfId="0" applyFont="1" applyFill="1" applyBorder="1" applyAlignment="1" applyProtection="1">
      <alignment horizontal="left"/>
    </xf>
    <xf numFmtId="0" fontId="14" fillId="0" borderId="7" xfId="0" applyFont="1" applyFill="1" applyBorder="1" applyAlignment="1" applyProtection="1">
      <alignment horizontal="left"/>
    </xf>
    <xf numFmtId="0" fontId="14" fillId="0" borderId="8" xfId="0" applyFont="1" applyFill="1" applyBorder="1" applyAlignment="1" applyProtection="1">
      <alignment horizontal="left"/>
    </xf>
    <xf numFmtId="0" fontId="19" fillId="0" borderId="6" xfId="0" applyFont="1" applyFill="1" applyBorder="1" applyAlignment="1" applyProtection="1">
      <alignment horizontal="justify" wrapText="1"/>
    </xf>
    <xf numFmtId="0" fontId="19" fillId="0" borderId="7" xfId="0" applyFont="1" applyFill="1" applyBorder="1" applyAlignment="1" applyProtection="1">
      <alignment horizontal="justify" wrapText="1"/>
    </xf>
    <xf numFmtId="0" fontId="19" fillId="0" borderId="8" xfId="0" applyFont="1" applyFill="1" applyBorder="1" applyAlignment="1" applyProtection="1">
      <alignment horizontal="justify" wrapText="1"/>
    </xf>
    <xf numFmtId="0" fontId="19" fillId="0" borderId="5" xfId="0" applyFont="1" applyFill="1" applyBorder="1" applyAlignment="1" applyProtection="1">
      <alignment horizontal="justify" wrapText="1"/>
    </xf>
    <xf numFmtId="0" fontId="19" fillId="0" borderId="37" xfId="0" applyFont="1" applyFill="1" applyBorder="1" applyAlignment="1" applyProtection="1">
      <alignment horizontal="justify" wrapText="1"/>
    </xf>
    <xf numFmtId="0" fontId="19" fillId="0" borderId="38" xfId="0" applyFont="1" applyFill="1" applyBorder="1" applyAlignment="1" applyProtection="1">
      <alignment horizontal="justify" wrapText="1"/>
    </xf>
    <xf numFmtId="0" fontId="19" fillId="0" borderId="22" xfId="0" applyFont="1" applyFill="1" applyBorder="1" applyAlignment="1" applyProtection="1">
      <alignment horizontal="justify" wrapText="1"/>
    </xf>
    <xf numFmtId="0" fontId="19" fillId="0" borderId="9" xfId="0" applyFont="1" applyFill="1" applyBorder="1" applyAlignment="1" applyProtection="1">
      <alignment horizontal="justify" wrapText="1"/>
    </xf>
    <xf numFmtId="0" fontId="19" fillId="0" borderId="23" xfId="0" applyFont="1" applyFill="1" applyBorder="1" applyAlignment="1" applyProtection="1">
      <alignment horizontal="justify" wrapText="1"/>
    </xf>
    <xf numFmtId="0" fontId="19" fillId="0" borderId="24" xfId="0" applyFont="1" applyFill="1" applyBorder="1" applyAlignment="1" applyProtection="1">
      <alignment horizontal="justify" wrapText="1"/>
    </xf>
    <xf numFmtId="0" fontId="19" fillId="0" borderId="0" xfId="0" applyFont="1" applyFill="1" applyBorder="1" applyAlignment="1" applyProtection="1">
      <alignment horizontal="justify" wrapText="1"/>
    </xf>
    <xf numFmtId="0" fontId="19" fillId="0" borderId="25" xfId="0" applyFont="1" applyFill="1" applyBorder="1" applyAlignment="1" applyProtection="1">
      <alignment horizontal="justify" wrapText="1"/>
    </xf>
    <xf numFmtId="0" fontId="30" fillId="0" borderId="6" xfId="0" applyFont="1" applyFill="1" applyBorder="1" applyAlignment="1" applyProtection="1">
      <alignment horizontal="left"/>
    </xf>
    <xf numFmtId="0" fontId="30" fillId="0" borderId="7" xfId="0" applyFont="1" applyFill="1" applyBorder="1" applyAlignment="1" applyProtection="1">
      <alignment horizontal="left"/>
    </xf>
    <xf numFmtId="0" fontId="30" fillId="0" borderId="8" xfId="0" applyFont="1" applyFill="1" applyBorder="1" applyAlignment="1" applyProtection="1">
      <alignment horizontal="left"/>
    </xf>
    <xf numFmtId="0" fontId="14" fillId="0" borderId="31" xfId="0" applyFont="1" applyFill="1" applyBorder="1" applyAlignment="1" applyProtection="1">
      <alignment horizontal="left"/>
    </xf>
    <xf numFmtId="0" fontId="14" fillId="0" borderId="32" xfId="0" applyFont="1" applyFill="1" applyBorder="1" applyAlignment="1" applyProtection="1">
      <alignment horizontal="left"/>
    </xf>
    <xf numFmtId="0" fontId="14" fillId="0" borderId="33" xfId="0" applyFont="1" applyFill="1" applyBorder="1" applyAlignment="1" applyProtection="1">
      <alignment horizontal="left"/>
    </xf>
    <xf numFmtId="0" fontId="19" fillId="0" borderId="26" xfId="0" applyFont="1" applyFill="1" applyBorder="1" applyAlignment="1" applyProtection="1">
      <alignment horizontal="left"/>
    </xf>
    <xf numFmtId="0" fontId="19" fillId="0" borderId="0" xfId="0" applyFont="1" applyFill="1" applyBorder="1" applyAlignment="1" applyProtection="1">
      <alignment horizontal="left"/>
    </xf>
    <xf numFmtId="0" fontId="19" fillId="0" borderId="27" xfId="0" applyFont="1" applyFill="1" applyBorder="1" applyAlignment="1" applyProtection="1">
      <alignment horizontal="left"/>
    </xf>
    <xf numFmtId="0" fontId="19" fillId="0" borderId="26" xfId="0" applyFont="1" applyFill="1" applyBorder="1" applyAlignment="1" applyProtection="1">
      <alignment horizontal="left" wrapText="1"/>
    </xf>
    <xf numFmtId="0" fontId="19" fillId="0" borderId="27" xfId="0" applyFont="1" applyFill="1" applyBorder="1" applyAlignment="1" applyProtection="1">
      <alignment horizontal="left" wrapText="1"/>
    </xf>
    <xf numFmtId="0" fontId="19" fillId="0" borderId="28" xfId="0" applyFont="1" applyFill="1" applyBorder="1" applyAlignment="1" applyProtection="1">
      <alignment horizontal="left"/>
    </xf>
    <xf numFmtId="0" fontId="19" fillId="0" borderId="29" xfId="0" applyFont="1" applyFill="1" applyBorder="1" applyAlignment="1" applyProtection="1">
      <alignment horizontal="left"/>
    </xf>
    <xf numFmtId="0" fontId="19" fillId="0" borderId="30" xfId="0" applyFont="1" applyFill="1" applyBorder="1" applyAlignment="1" applyProtection="1">
      <alignment horizontal="left"/>
    </xf>
    <xf numFmtId="0" fontId="21" fillId="0" borderId="0" xfId="1" applyFont="1" applyFill="1" applyAlignment="1" applyProtection="1">
      <alignment horizontal="left"/>
      <protection hidden="1"/>
    </xf>
    <xf numFmtId="0" fontId="17" fillId="0" borderId="0" xfId="0" applyFont="1" applyFill="1" applyAlignment="1" applyProtection="1">
      <alignment horizontal="left" wrapText="1"/>
      <protection hidden="1"/>
    </xf>
    <xf numFmtId="0" fontId="22" fillId="0" borderId="0" xfId="1" applyFont="1" applyFill="1" applyAlignment="1" applyProtection="1">
      <alignment horizontal="left"/>
      <protection hidden="1"/>
    </xf>
    <xf numFmtId="0" fontId="0" fillId="0" borderId="0" xfId="0" applyBorder="1" applyAlignment="1" applyProtection="1">
      <alignment horizontal="left" wrapText="1"/>
      <protection locked="0"/>
    </xf>
    <xf numFmtId="0" fontId="12" fillId="2" borderId="14" xfId="0" applyFont="1" applyFill="1" applyBorder="1" applyAlignment="1" applyProtection="1">
      <alignment horizontal="center" vertical="top" wrapText="1"/>
      <protection locked="0"/>
    </xf>
    <xf numFmtId="0" fontId="12" fillId="2" borderId="15" xfId="0" applyFont="1" applyFill="1" applyBorder="1" applyAlignment="1" applyProtection="1">
      <alignment horizontal="center" vertical="top" wrapText="1"/>
      <protection locked="0"/>
    </xf>
    <xf numFmtId="0" fontId="12" fillId="2" borderId="16" xfId="0" applyFont="1" applyFill="1" applyBorder="1" applyAlignment="1" applyProtection="1">
      <alignment horizontal="center" vertical="top" wrapText="1"/>
      <protection locked="0"/>
    </xf>
    <xf numFmtId="9" fontId="12" fillId="2" borderId="12" xfId="0" applyNumberFormat="1" applyFont="1" applyFill="1" applyBorder="1" applyAlignment="1" applyProtection="1">
      <alignment horizontal="center" vertical="top" wrapText="1"/>
      <protection locked="0"/>
    </xf>
    <xf numFmtId="9" fontId="12" fillId="2" borderId="13" xfId="0" applyNumberFormat="1" applyFont="1" applyFill="1" applyBorder="1" applyAlignment="1" applyProtection="1">
      <alignment horizontal="center" vertical="top" wrapText="1"/>
      <protection locked="0"/>
    </xf>
    <xf numFmtId="0" fontId="12" fillId="2" borderId="17" xfId="0" applyFont="1" applyFill="1" applyBorder="1" applyAlignment="1" applyProtection="1">
      <alignment horizontal="center" vertical="top" wrapText="1"/>
      <protection locked="0"/>
    </xf>
    <xf numFmtId="0" fontId="12" fillId="2" borderId="18" xfId="0" applyFont="1" applyFill="1" applyBorder="1" applyAlignment="1" applyProtection="1">
      <alignment horizontal="center" vertical="top" wrapText="1"/>
      <protection locked="0"/>
    </xf>
    <xf numFmtId="0" fontId="12" fillId="2" borderId="19" xfId="0" applyFont="1" applyFill="1" applyBorder="1" applyAlignment="1" applyProtection="1">
      <alignment horizontal="center" vertical="top" wrapText="1"/>
      <protection locked="0"/>
    </xf>
    <xf numFmtId="0" fontId="12" fillId="2" borderId="20" xfId="0" applyFont="1" applyFill="1" applyBorder="1" applyAlignment="1" applyProtection="1">
      <alignment horizontal="center" vertical="top" wrapText="1"/>
      <protection locked="0"/>
    </xf>
    <xf numFmtId="0" fontId="12" fillId="2" borderId="21" xfId="0" applyFont="1" applyFill="1" applyBorder="1" applyAlignment="1" applyProtection="1">
      <alignment horizontal="center" vertical="top" wrapText="1"/>
      <protection locked="0"/>
    </xf>
    <xf numFmtId="0" fontId="12" fillId="2" borderId="11" xfId="0" applyFont="1" applyFill="1" applyBorder="1" applyAlignment="1" applyProtection="1">
      <alignment horizontal="center" vertical="top" wrapText="1"/>
      <protection locked="0"/>
    </xf>
    <xf numFmtId="0" fontId="12" fillId="0" borderId="14" xfId="0" applyFont="1" applyBorder="1" applyAlignment="1" applyProtection="1">
      <alignment horizontal="center" wrapText="1"/>
      <protection locked="0"/>
    </xf>
    <xf numFmtId="0" fontId="12" fillId="0" borderId="15" xfId="0" applyFont="1" applyBorder="1" applyAlignment="1" applyProtection="1">
      <alignment horizontal="center" wrapText="1"/>
      <protection locked="0"/>
    </xf>
    <xf numFmtId="0" fontId="12" fillId="0" borderId="16" xfId="0" applyFont="1" applyBorder="1" applyAlignment="1" applyProtection="1">
      <alignment horizontal="center" wrapText="1"/>
      <protection locked="0"/>
    </xf>
    <xf numFmtId="0" fontId="14" fillId="0" borderId="10" xfId="1" applyFont="1" applyBorder="1" applyAlignment="1" applyProtection="1">
      <alignment horizontal="left"/>
      <protection locked="0"/>
    </xf>
    <xf numFmtId="0" fontId="13" fillId="0" borderId="10" xfId="0" applyFont="1" applyBorder="1" applyAlignment="1" applyProtection="1">
      <alignment horizontal="center"/>
      <protection locked="0"/>
    </xf>
    <xf numFmtId="0" fontId="4" fillId="0" borderId="10" xfId="0" applyFont="1" applyBorder="1" applyAlignment="1" applyProtection="1">
      <alignment horizontal="center"/>
      <protection locked="0"/>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aclubindia.com/share_files/easy-service-tax-computation-no-abatement--59465.asp" TargetMode="External"/><Relationship Id="rId2" Type="http://schemas.openxmlformats.org/officeDocument/2006/relationships/hyperlink" Target="http://www.caclubindia.com/share_files/service-tax-form-vces-1-excel-file--58059.asp" TargetMode="External"/><Relationship Id="rId1" Type="http://schemas.openxmlformats.org/officeDocument/2006/relationships/hyperlink" Target="http://www.caclubindia.com/share_files/files_display_list_by_member.asp?member_id=168380" TargetMode="External"/><Relationship Id="rId5" Type="http://schemas.openxmlformats.org/officeDocument/2006/relationships/printerSettings" Target="../printerSettings/printerSettings3.bin"/><Relationship Id="rId4" Type="http://schemas.openxmlformats.org/officeDocument/2006/relationships/hyperlink" Target="http://www.caclubindia.com/share_files/service-tax-challan-gar-7-auto-fill-accounting-code-useful-58519.asp"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servicetax.gov.in/notifications/notfns-2k8/st08-2k8.pdf" TargetMode="External"/><Relationship Id="rId2" Type="http://schemas.openxmlformats.org/officeDocument/2006/relationships/hyperlink" Target="http://www.servicetax.gov.in/notifications/notfns-2k8/st08-2k8.pdf" TargetMode="External"/><Relationship Id="rId1" Type="http://schemas.openxmlformats.org/officeDocument/2006/relationships/hyperlink" Target="http://www.servicetax.gov.in/notifications/notfns-2k5/st06-2k5.pdf"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I727"/>
  <sheetViews>
    <sheetView view="pageBreakPreview" topLeftCell="A26" zoomScaleSheetLayoutView="100" workbookViewId="0">
      <selection activeCell="A34" sqref="A34"/>
    </sheetView>
  </sheetViews>
  <sheetFormatPr defaultRowHeight="15"/>
  <cols>
    <col min="1" max="1" width="15.5703125" style="3" customWidth="1"/>
    <col min="2" max="2" width="11" style="3" customWidth="1"/>
    <col min="3" max="3" width="4.5703125" style="3" customWidth="1"/>
    <col min="4" max="4" width="9.28515625" style="3" customWidth="1"/>
    <col min="5" max="5" width="10.140625" style="3" customWidth="1"/>
    <col min="6" max="6" width="7.85546875" style="3" customWidth="1"/>
    <col min="7" max="7" width="9.85546875" style="3" customWidth="1"/>
    <col min="8" max="8" width="9.140625" style="3" customWidth="1"/>
    <col min="9" max="9" width="7.42578125" style="3" customWidth="1"/>
    <col min="10" max="10" width="8.85546875" style="3" customWidth="1"/>
    <col min="11" max="11" width="8.85546875" style="7" customWidth="1"/>
    <col min="12" max="12" width="9.42578125" style="3" bestFit="1" customWidth="1"/>
    <col min="13" max="13" width="8.28515625" style="3" customWidth="1"/>
    <col min="14" max="14" width="11" style="3" customWidth="1"/>
    <col min="15" max="15" width="5.85546875" customWidth="1"/>
    <col min="16" max="17" width="11" customWidth="1"/>
    <col min="36" max="36" width="16.42578125" hidden="1" customWidth="1"/>
    <col min="37" max="37" width="42.7109375" hidden="1" customWidth="1"/>
    <col min="38" max="38" width="14.85546875" hidden="1" customWidth="1"/>
    <col min="39" max="39" width="19.140625" hidden="1" customWidth="1"/>
    <col min="40" max="40" width="0" hidden="1" customWidth="1"/>
    <col min="41" max="41" width="12.28515625" hidden="1" customWidth="1"/>
    <col min="42" max="42" width="0" hidden="1" customWidth="1"/>
    <col min="43" max="43" width="15.28515625" hidden="1" customWidth="1"/>
    <col min="44" max="44" width="10.7109375" hidden="1" customWidth="1"/>
    <col min="45" max="45" width="10.85546875" hidden="1" customWidth="1"/>
    <col min="46" max="46" width="10.7109375" hidden="1" customWidth="1"/>
    <col min="47" max="48" width="0" hidden="1" customWidth="1"/>
    <col min="56" max="56" width="20.140625" bestFit="1" customWidth="1"/>
    <col min="60" max="60" width="11.85546875" customWidth="1"/>
    <col min="62" max="62" width="14.85546875" bestFit="1" customWidth="1"/>
    <col min="63" max="63" width="10.5703125" bestFit="1" customWidth="1"/>
  </cols>
  <sheetData>
    <row r="1" spans="1:60" s="22" customFormat="1" ht="19.5">
      <c r="A1" s="44" t="s">
        <v>86</v>
      </c>
      <c r="B1" s="136" t="s">
        <v>85</v>
      </c>
      <c r="C1" s="136"/>
      <c r="D1" s="136"/>
      <c r="E1" s="136"/>
      <c r="F1" s="136"/>
      <c r="G1" s="136"/>
      <c r="H1" s="136"/>
      <c r="I1" s="136"/>
      <c r="J1" s="137"/>
    </row>
    <row r="2" spans="1:60" ht="17.25">
      <c r="A2" s="192" t="s">
        <v>97</v>
      </c>
      <c r="B2" s="193"/>
      <c r="C2" s="193"/>
      <c r="D2" s="193"/>
      <c r="E2" s="193"/>
      <c r="F2" s="193"/>
      <c r="G2" s="189" t="str">
        <f>CONCATENATE(TEXT(A7,"DD-MM-YYY"),"   to   ",TEXT(EOMONTH(A16,0),"DD-MM-YYY"))</f>
        <v>01-04-2013   to   30-09-2013</v>
      </c>
      <c r="H2" s="190"/>
      <c r="I2" s="190"/>
      <c r="J2" s="190"/>
      <c r="K2" s="191"/>
      <c r="L2" s="177" t="str">
        <f>IF(A5=A12,CONCATENATE("FY"," ",A5),CONCATENATE("FY"," ",A5," &amp; FY ",A12))</f>
        <v>FY 2013-14</v>
      </c>
      <c r="M2" s="177"/>
      <c r="N2" s="177"/>
    </row>
    <row r="3" spans="1:60" ht="15.75">
      <c r="A3" s="194" t="s">
        <v>123</v>
      </c>
      <c r="B3" s="195"/>
      <c r="C3" s="195"/>
      <c r="D3" s="195"/>
      <c r="E3" s="195"/>
      <c r="F3" s="195"/>
      <c r="G3" s="189" t="str">
        <f>IF(A6=A13,CONCATENATE(A6),CONCATENATE(" ",A6,"    to    ",A13))</f>
        <v xml:space="preserve"> Quarter-1    to    Quarter-2</v>
      </c>
      <c r="H3" s="190"/>
      <c r="I3" s="190"/>
      <c r="J3" s="190"/>
      <c r="K3" s="191"/>
      <c r="L3" s="177"/>
      <c r="M3" s="177"/>
      <c r="N3" s="177"/>
    </row>
    <row r="4" spans="1:60" ht="15.75">
      <c r="A4" s="181" t="s">
        <v>140</v>
      </c>
      <c r="B4" s="181"/>
      <c r="C4" s="181"/>
      <c r="D4" s="181"/>
      <c r="E4" s="181"/>
      <c r="F4" s="181"/>
      <c r="G4" s="181"/>
      <c r="H4" s="181"/>
      <c r="I4" s="181"/>
      <c r="J4" s="181"/>
      <c r="K4" s="181"/>
      <c r="L4" s="181"/>
      <c r="M4" s="181"/>
      <c r="N4" s="181"/>
      <c r="O4" s="181"/>
      <c r="P4" s="196" t="s">
        <v>125</v>
      </c>
    </row>
    <row r="5" spans="1:60" ht="15" customHeight="1">
      <c r="A5" s="103" t="str">
        <f>VLOOKUP(A7,$AQ$105:$AT$200,4)</f>
        <v>2013-14</v>
      </c>
      <c r="B5" s="138" t="s">
        <v>138</v>
      </c>
      <c r="C5" s="167" t="s">
        <v>116</v>
      </c>
      <c r="D5" s="168"/>
      <c r="E5" s="169"/>
      <c r="F5" s="174" t="s">
        <v>91</v>
      </c>
      <c r="G5" s="175"/>
      <c r="H5" s="175"/>
      <c r="I5" s="175"/>
      <c r="J5" s="176"/>
      <c r="K5" s="153" t="s">
        <v>136</v>
      </c>
      <c r="L5" s="153"/>
      <c r="M5" s="153"/>
      <c r="N5" s="154"/>
      <c r="P5" s="197"/>
    </row>
    <row r="6" spans="1:60" ht="45">
      <c r="A6" s="104" t="str">
        <f>VLOOKUP(A7,$AQ$105:$AS$200,3)</f>
        <v>Quarter-1</v>
      </c>
      <c r="B6" s="139"/>
      <c r="C6" s="13" t="s">
        <v>117</v>
      </c>
      <c r="D6" s="13" t="s">
        <v>118</v>
      </c>
      <c r="E6" s="13" t="s">
        <v>119</v>
      </c>
      <c r="F6" s="102" t="s">
        <v>120</v>
      </c>
      <c r="G6" s="102" t="s">
        <v>18</v>
      </c>
      <c r="H6" s="102" t="s">
        <v>3</v>
      </c>
      <c r="I6" s="102" t="s">
        <v>2</v>
      </c>
      <c r="J6" s="102" t="s">
        <v>87</v>
      </c>
      <c r="K6" s="101" t="s">
        <v>92</v>
      </c>
      <c r="L6" s="101" t="s">
        <v>129</v>
      </c>
      <c r="M6" s="101" t="s">
        <v>128</v>
      </c>
      <c r="N6" s="101" t="s">
        <v>93</v>
      </c>
      <c r="P6" s="101" t="s">
        <v>124</v>
      </c>
    </row>
    <row r="7" spans="1:60">
      <c r="A7" s="20">
        <v>41365</v>
      </c>
      <c r="B7" s="14">
        <v>1200000</v>
      </c>
      <c r="C7" s="99">
        <v>75</v>
      </c>
      <c r="D7" s="14">
        <f>ROUND(B7*C7%,0)</f>
        <v>900000</v>
      </c>
      <c r="E7" s="14">
        <f>ROUND(B7-D7,0)</f>
        <v>300000</v>
      </c>
      <c r="F7" s="109">
        <f>VLOOKUP(A7,$AQ$105:$AT$212,2)</f>
        <v>12</v>
      </c>
      <c r="G7" s="14">
        <f>ROUND(E7*F7%,0)</f>
        <v>36000</v>
      </c>
      <c r="H7" s="15">
        <f>ROUND(G7*2%,0)</f>
        <v>720</v>
      </c>
      <c r="I7" s="15">
        <f>IF(A7&gt;DATEVALUE("30-Apr-2007"),ROUND(G7*1%,0),0)</f>
        <v>360</v>
      </c>
      <c r="J7" s="107">
        <f>ROUND(SUM(G7:I7),0)</f>
        <v>37080</v>
      </c>
      <c r="K7" s="14">
        <v>30000</v>
      </c>
      <c r="L7" s="15">
        <f>ROUND(K7*2%,0)</f>
        <v>600</v>
      </c>
      <c r="M7" s="15">
        <f>IF(A7&gt;DATEVALUE("30-Apr-2007"),ROUND(K7*1%,0),0)</f>
        <v>300</v>
      </c>
      <c r="N7" s="116">
        <f>ROUND(SUM(K7:M7),0)</f>
        <v>30900</v>
      </c>
      <c r="P7" s="14">
        <v>0</v>
      </c>
    </row>
    <row r="8" spans="1:60" s="6" customFormat="1">
      <c r="A8" s="87">
        <f>EOMONTH(A7,0)+1</f>
        <v>41395</v>
      </c>
      <c r="B8" s="14">
        <v>1800000</v>
      </c>
      <c r="C8" s="99">
        <v>75</v>
      </c>
      <c r="D8" s="14">
        <f>ROUND(B8*C8%,0)</f>
        <v>1350000</v>
      </c>
      <c r="E8" s="14">
        <f>ROUND(B8-D8,0)</f>
        <v>450000</v>
      </c>
      <c r="F8" s="109">
        <f>VLOOKUP(A8,$AQ$105:$AT$212,2)</f>
        <v>12</v>
      </c>
      <c r="G8" s="14">
        <f>ROUND(E8*F8%,0)</f>
        <v>54000</v>
      </c>
      <c r="H8" s="15">
        <f>ROUND(G8*2%,0)</f>
        <v>1080</v>
      </c>
      <c r="I8" s="15">
        <f>IF(A8&gt;DATEVALUE("01-May-2007"),ROUND(G8*1%,0),0)</f>
        <v>540</v>
      </c>
      <c r="J8" s="107">
        <f>ROUND(SUM(G8:I8),0)</f>
        <v>55620</v>
      </c>
      <c r="K8" s="14">
        <v>45000</v>
      </c>
      <c r="L8" s="15">
        <f>ROUND(K8*2%,0)</f>
        <v>900</v>
      </c>
      <c r="M8" s="15">
        <f>IF(A8&gt;DATEVALUE("30-Apr-2007"),ROUND(K8*1%,0),0)</f>
        <v>450</v>
      </c>
      <c r="N8" s="116">
        <f>ROUND(SUM(K8:M8),0)</f>
        <v>46350</v>
      </c>
      <c r="P8" s="14">
        <v>0</v>
      </c>
      <c r="AW8"/>
      <c r="AX8"/>
      <c r="AY8"/>
      <c r="AZ8"/>
      <c r="BA8"/>
      <c r="BB8"/>
    </row>
    <row r="9" spans="1:60" s="6" customFormat="1">
      <c r="A9" s="87">
        <f>EOMONTH(A8,0)+1</f>
        <v>41426</v>
      </c>
      <c r="B9" s="14">
        <v>2500000</v>
      </c>
      <c r="C9" s="99">
        <v>75</v>
      </c>
      <c r="D9" s="14">
        <f>ROUND(B9*C9%,0)</f>
        <v>1875000</v>
      </c>
      <c r="E9" s="14">
        <f>ROUND(B9-D9,0)</f>
        <v>625000</v>
      </c>
      <c r="F9" s="109">
        <f>VLOOKUP(A9,$AQ$105:$AT$212,2)</f>
        <v>12</v>
      </c>
      <c r="G9" s="14">
        <f>ROUND(E9*F9%,0)</f>
        <v>75000</v>
      </c>
      <c r="H9" s="15">
        <f>ROUND(G9*2%,0)</f>
        <v>1500</v>
      </c>
      <c r="I9" s="15">
        <f>IF(A9&gt;DATEVALUE("01-May-2007"),ROUND(G9*1%,0),0)</f>
        <v>750</v>
      </c>
      <c r="J9" s="107">
        <f>ROUND(SUM(G9:I9),0)</f>
        <v>77250</v>
      </c>
      <c r="K9" s="14">
        <v>60000</v>
      </c>
      <c r="L9" s="15">
        <f>ROUND(K9*2%,0)</f>
        <v>1200</v>
      </c>
      <c r="M9" s="15">
        <f>IF(A9&gt;DATEVALUE("30-Apr-2007"),ROUND(K9*1%,0),0)</f>
        <v>600</v>
      </c>
      <c r="N9" s="116">
        <f>ROUND(SUM(K9:M9),0)</f>
        <v>61800</v>
      </c>
      <c r="P9" s="14">
        <v>0</v>
      </c>
      <c r="AW9"/>
      <c r="AX9"/>
      <c r="AY9"/>
      <c r="AZ9"/>
      <c r="BA9"/>
      <c r="BB9"/>
    </row>
    <row r="10" spans="1:60" s="3" customFormat="1">
      <c r="A10" s="9" t="str">
        <f>CONCATENATE("Total"," ",A6)</f>
        <v>Total Quarter-1</v>
      </c>
      <c r="B10" s="16">
        <f>SUM(B7:B9)</f>
        <v>5500000</v>
      </c>
      <c r="C10" s="100"/>
      <c r="D10" s="16">
        <f>SUM(D7:D9)</f>
        <v>4125000</v>
      </c>
      <c r="E10" s="16">
        <f t="shared" ref="E10" si="0">SUM(E7:E9)</f>
        <v>1375000</v>
      </c>
      <c r="F10" s="110">
        <f>F9</f>
        <v>12</v>
      </c>
      <c r="G10" s="16">
        <f>SUM(G7:G9)</f>
        <v>165000</v>
      </c>
      <c r="H10" s="16">
        <f>ROUND(G10*2%,0)</f>
        <v>3300</v>
      </c>
      <c r="I10" s="16">
        <f>ROUND(G10*1%,0)</f>
        <v>1650</v>
      </c>
      <c r="J10" s="108">
        <f>SUM(G10:I10)</f>
        <v>169950</v>
      </c>
      <c r="K10" s="16">
        <f>SUM(K7:K9)</f>
        <v>135000</v>
      </c>
      <c r="L10" s="16">
        <f>ROUND(K10*2%,0)</f>
        <v>2700</v>
      </c>
      <c r="M10" s="16">
        <f>ROUND(K10*1%,0)</f>
        <v>1350</v>
      </c>
      <c r="N10" s="16">
        <f>SUM(K10:M10)</f>
        <v>139050</v>
      </c>
      <c r="P10" s="16">
        <f>SUM(P7:P9)</f>
        <v>0</v>
      </c>
      <c r="AW10"/>
      <c r="AX10"/>
      <c r="AY10"/>
      <c r="AZ10"/>
      <c r="BA10"/>
      <c r="BB10"/>
    </row>
    <row r="11" spans="1:60" s="2" customFormat="1">
      <c r="A11" s="11"/>
      <c r="B11" s="17"/>
      <c r="C11" s="17"/>
      <c r="D11" s="17"/>
      <c r="E11" s="17"/>
      <c r="F11" s="17"/>
      <c r="G11" s="17"/>
      <c r="H11" s="18"/>
      <c r="I11" s="17"/>
      <c r="J11" s="17"/>
      <c r="K11" s="7"/>
      <c r="L11" s="7"/>
      <c r="M11" s="7"/>
      <c r="N11" s="7"/>
      <c r="P11" s="18"/>
      <c r="AX11"/>
      <c r="AY11"/>
      <c r="AZ11"/>
      <c r="BA11"/>
      <c r="BB11"/>
      <c r="BC11"/>
    </row>
    <row r="12" spans="1:60" s="3" customFormat="1" ht="15" customHeight="1">
      <c r="A12" s="103" t="str">
        <f>VLOOKUP(A16,$AQ$105:$AT$200,4)</f>
        <v>2013-14</v>
      </c>
      <c r="B12" s="138" t="s">
        <v>138</v>
      </c>
      <c r="C12" s="167" t="s">
        <v>116</v>
      </c>
      <c r="D12" s="168"/>
      <c r="E12" s="169"/>
      <c r="F12" s="174" t="s">
        <v>91</v>
      </c>
      <c r="G12" s="175"/>
      <c r="H12" s="175"/>
      <c r="I12" s="175"/>
      <c r="J12" s="176"/>
      <c r="K12" s="153" t="s">
        <v>135</v>
      </c>
      <c r="L12" s="153"/>
      <c r="M12" s="153"/>
      <c r="N12" s="154"/>
      <c r="P12" s="19"/>
      <c r="AW12"/>
      <c r="AX12"/>
      <c r="AY12"/>
      <c r="AZ12"/>
      <c r="BA12"/>
      <c r="BB12"/>
    </row>
    <row r="13" spans="1:60" s="3" customFormat="1" ht="45">
      <c r="A13" s="104" t="str">
        <f>VLOOKUP(A16,$AQ$105:$AS$200,3)</f>
        <v>Quarter-2</v>
      </c>
      <c r="B13" s="139"/>
      <c r="C13" s="13" t="s">
        <v>117</v>
      </c>
      <c r="D13" s="13" t="s">
        <v>118</v>
      </c>
      <c r="E13" s="13" t="s">
        <v>119</v>
      </c>
      <c r="F13" s="102" t="s">
        <v>120</v>
      </c>
      <c r="G13" s="102" t="s">
        <v>18</v>
      </c>
      <c r="H13" s="102" t="s">
        <v>3</v>
      </c>
      <c r="I13" s="102" t="s">
        <v>2</v>
      </c>
      <c r="J13" s="102" t="s">
        <v>87</v>
      </c>
      <c r="K13" s="101" t="s">
        <v>92</v>
      </c>
      <c r="L13" s="101" t="s">
        <v>129</v>
      </c>
      <c r="M13" s="101" t="s">
        <v>128</v>
      </c>
      <c r="N13" s="101" t="s">
        <v>93</v>
      </c>
      <c r="P13" s="101" t="s">
        <v>124</v>
      </c>
      <c r="AW13"/>
      <c r="AX13"/>
      <c r="AY13"/>
      <c r="AZ13"/>
      <c r="BA13"/>
      <c r="BB13"/>
      <c r="BC13"/>
      <c r="BD13"/>
      <c r="BE13"/>
      <c r="BF13"/>
      <c r="BG13"/>
      <c r="BH13"/>
    </row>
    <row r="14" spans="1:60" ht="15" customHeight="1">
      <c r="A14" s="118">
        <f>EOMONTH(A9,0)+1</f>
        <v>41456</v>
      </c>
      <c r="B14" s="119">
        <v>1800000</v>
      </c>
      <c r="C14" s="120">
        <v>75</v>
      </c>
      <c r="D14" s="119">
        <f>ROUND(B14*C14%,0)</f>
        <v>1350000</v>
      </c>
      <c r="E14" s="119">
        <f>ROUND(B14-D14,0)</f>
        <v>450000</v>
      </c>
      <c r="F14" s="121">
        <f>VLOOKUP(A14,$AQ$105:$AT$212,2)</f>
        <v>12</v>
      </c>
      <c r="G14" s="119">
        <f>ROUND(E14*F14%,0)</f>
        <v>54000</v>
      </c>
      <c r="H14" s="122">
        <f>ROUND(G14*2%,0)</f>
        <v>1080</v>
      </c>
      <c r="I14" s="122">
        <f>IF(A14&gt;DATEVALUE("30-Apr-2007"),ROUND(G14*1%,0),0)</f>
        <v>540</v>
      </c>
      <c r="J14" s="123">
        <f>ROUND(SUM(G14:I14),0)</f>
        <v>55620</v>
      </c>
      <c r="K14" s="119">
        <v>45000</v>
      </c>
      <c r="L14" s="122">
        <f>ROUND(K14*2%,0)</f>
        <v>900</v>
      </c>
      <c r="M14" s="122">
        <f>IF(A14&gt;DATEVALUE("30-Apr-2007"),ROUND(K14*1%,0),0)</f>
        <v>450</v>
      </c>
      <c r="N14" s="124">
        <f>ROUND(SUM(K14:M14),0)</f>
        <v>46350</v>
      </c>
      <c r="P14" s="14">
        <v>0</v>
      </c>
    </row>
    <row r="15" spans="1:60">
      <c r="A15" s="87">
        <f>EOMONTH(A14,0)+1</f>
        <v>41487</v>
      </c>
      <c r="B15" s="14">
        <v>2500000</v>
      </c>
      <c r="C15" s="99">
        <v>75</v>
      </c>
      <c r="D15" s="14">
        <f>ROUND(B15*C15%,0)</f>
        <v>1875000</v>
      </c>
      <c r="E15" s="14">
        <f>ROUND(B15-D15,0)</f>
        <v>625000</v>
      </c>
      <c r="F15" s="109">
        <f>VLOOKUP(A15,$AQ$105:$AT$212,2)</f>
        <v>12</v>
      </c>
      <c r="G15" s="14">
        <f>ROUND(E15*F15%,0)</f>
        <v>75000</v>
      </c>
      <c r="H15" s="15">
        <f>ROUND(G15*2%,0)</f>
        <v>1500</v>
      </c>
      <c r="I15" s="15">
        <f>IF(A15&gt;DATEVALUE("01-May-2007"),ROUND(G15*1%,0),0)</f>
        <v>750</v>
      </c>
      <c r="J15" s="107">
        <f>ROUND(SUM(G15:I15),0)</f>
        <v>77250</v>
      </c>
      <c r="K15" s="14">
        <v>60000</v>
      </c>
      <c r="L15" s="15">
        <f t="shared" ref="L15:L16" si="1">ROUND(K15*2%,0)</f>
        <v>1200</v>
      </c>
      <c r="M15" s="15">
        <f>IF(A15&gt;DATEVALUE("30-Apr-2007"),ROUND(K15*1%,0),0)</f>
        <v>600</v>
      </c>
      <c r="N15" s="117">
        <f>ROUND(SUM(K15:M15),0)</f>
        <v>61800</v>
      </c>
      <c r="P15" s="14">
        <v>0</v>
      </c>
    </row>
    <row r="16" spans="1:60">
      <c r="A16" s="87">
        <f>EOMONTH(A15,0)+1</f>
        <v>41518</v>
      </c>
      <c r="B16" s="14">
        <v>3000000</v>
      </c>
      <c r="C16" s="99">
        <v>75</v>
      </c>
      <c r="D16" s="14">
        <f>ROUND(B16*C16%,0)</f>
        <v>2250000</v>
      </c>
      <c r="E16" s="14">
        <f>ROUND(B16-D16,0)</f>
        <v>750000</v>
      </c>
      <c r="F16" s="109">
        <f>VLOOKUP(A16,$AQ$105:$AT$212,2)</f>
        <v>12</v>
      </c>
      <c r="G16" s="14">
        <f>ROUND(E16*F16%,0)</f>
        <v>90000</v>
      </c>
      <c r="H16" s="15">
        <f>ROUND(G16*2%,0)</f>
        <v>1800</v>
      </c>
      <c r="I16" s="15">
        <f>IF(A16&gt;DATEVALUE("01-May-2007"),ROUND(G16*1%,0),0)</f>
        <v>900</v>
      </c>
      <c r="J16" s="107">
        <f>ROUND(SUM(G16:I16),0)</f>
        <v>92700</v>
      </c>
      <c r="K16" s="14">
        <v>75000</v>
      </c>
      <c r="L16" s="15">
        <f t="shared" si="1"/>
        <v>1500</v>
      </c>
      <c r="M16" s="15">
        <f>IF(A16&gt;DATEVALUE("30-Apr-2007"),ROUND(K16*1%,0),0)</f>
        <v>750</v>
      </c>
      <c r="N16" s="117">
        <f>ROUND(SUM(K16:M16),0)</f>
        <v>77250</v>
      </c>
      <c r="P16" s="14">
        <v>0</v>
      </c>
    </row>
    <row r="17" spans="1:61" s="3" customFormat="1">
      <c r="A17" s="9" t="str">
        <f>CONCATENATE("Total"," ",A13)</f>
        <v>Total Quarter-2</v>
      </c>
      <c r="B17" s="16">
        <f>SUM(B14:B16)</f>
        <v>7300000</v>
      </c>
      <c r="C17" s="100"/>
      <c r="D17" s="16">
        <f t="shared" ref="D17:E17" si="2">SUM(D14:D16)</f>
        <v>5475000</v>
      </c>
      <c r="E17" s="16">
        <f t="shared" si="2"/>
        <v>1825000</v>
      </c>
      <c r="F17" s="110">
        <f>F16</f>
        <v>12</v>
      </c>
      <c r="G17" s="16">
        <f>SUM(G14:G16)</f>
        <v>219000</v>
      </c>
      <c r="H17" s="16">
        <f>ROUND(G17*2%,0)</f>
        <v>4380</v>
      </c>
      <c r="I17" s="16">
        <f>ROUND(G17*1%,0)</f>
        <v>2190</v>
      </c>
      <c r="J17" s="108">
        <f>SUM(G17:I17)</f>
        <v>225570</v>
      </c>
      <c r="K17" s="16">
        <f t="shared" ref="K17" si="3">SUM(K14:K16)</f>
        <v>180000</v>
      </c>
      <c r="L17" s="16">
        <f>ROUND(K17*2%,0)</f>
        <v>3600</v>
      </c>
      <c r="M17" s="16">
        <f>ROUND(K17*1%,0)</f>
        <v>1800</v>
      </c>
      <c r="N17" s="16">
        <f>SUM(K17:M17)</f>
        <v>185400</v>
      </c>
      <c r="P17" s="16">
        <f>SUM(P14:P16)</f>
        <v>0</v>
      </c>
      <c r="AW17"/>
      <c r="AX17"/>
      <c r="AY17"/>
      <c r="AZ17"/>
      <c r="BA17"/>
      <c r="BB17"/>
      <c r="BC17"/>
      <c r="BD17"/>
      <c r="BE17"/>
      <c r="BF17"/>
      <c r="BG17"/>
      <c r="BH17"/>
    </row>
    <row r="18" spans="1:61" s="2" customFormat="1">
      <c r="A18" s="11"/>
      <c r="B18" s="17"/>
      <c r="C18" s="17"/>
      <c r="D18" s="17"/>
      <c r="E18" s="17"/>
      <c r="F18" s="17"/>
      <c r="G18" s="17"/>
      <c r="H18" s="18"/>
      <c r="I18" s="17"/>
      <c r="J18" s="17"/>
      <c r="K18" s="7"/>
      <c r="L18" s="7"/>
      <c r="M18" s="7"/>
      <c r="N18" s="7"/>
      <c r="P18" s="18"/>
      <c r="AX18"/>
      <c r="AY18"/>
      <c r="AZ18"/>
      <c r="BA18"/>
      <c r="BB18"/>
      <c r="BC18"/>
      <c r="BD18"/>
      <c r="BE18"/>
      <c r="BF18"/>
      <c r="BG18"/>
      <c r="BH18"/>
      <c r="BI18"/>
    </row>
    <row r="19" spans="1:61">
      <c r="A19" s="9" t="str">
        <f>CONCATENATE("Total"," ","Q",RIGHT(A6,1)," + Q",RIGHT(A13,1))</f>
        <v>Total Q1 + Q2</v>
      </c>
      <c r="B19" s="16">
        <f>B17+B10</f>
        <v>12800000</v>
      </c>
      <c r="C19" s="16"/>
      <c r="D19" s="16">
        <f t="shared" ref="D19" si="4">D17+D10</f>
        <v>9600000</v>
      </c>
      <c r="E19" s="16">
        <f>E17+E10</f>
        <v>3200000</v>
      </c>
      <c r="F19" s="16"/>
      <c r="G19" s="16">
        <f>G17+G10</f>
        <v>384000</v>
      </c>
      <c r="H19" s="16">
        <f>H17+H10</f>
        <v>7680</v>
      </c>
      <c r="I19" s="16">
        <f t="shared" ref="I19:M19" si="5">I17+I10</f>
        <v>3840</v>
      </c>
      <c r="J19" s="108">
        <f t="shared" si="5"/>
        <v>395520</v>
      </c>
      <c r="K19" s="16">
        <f t="shared" si="5"/>
        <v>315000</v>
      </c>
      <c r="L19" s="16">
        <f t="shared" si="5"/>
        <v>6300</v>
      </c>
      <c r="M19" s="16">
        <f t="shared" si="5"/>
        <v>3150</v>
      </c>
      <c r="N19" s="16">
        <f>N17+N10</f>
        <v>324450</v>
      </c>
    </row>
    <row r="20" spans="1:61" s="3" customFormat="1">
      <c r="A20" s="12"/>
      <c r="B20" s="19"/>
      <c r="C20" s="19"/>
      <c r="D20" s="19"/>
      <c r="E20" s="19"/>
      <c r="F20" s="19"/>
      <c r="G20" s="19"/>
      <c r="H20" s="19"/>
      <c r="I20" s="19"/>
      <c r="J20" s="19"/>
      <c r="K20" s="7"/>
      <c r="L20" s="7"/>
      <c r="M20" s="7"/>
      <c r="N20" s="7"/>
      <c r="AX20"/>
      <c r="AY20"/>
      <c r="AZ20"/>
      <c r="BA20"/>
      <c r="BB20"/>
      <c r="BC20"/>
      <c r="BD20"/>
      <c r="BE20"/>
      <c r="BF20"/>
      <c r="BG20"/>
      <c r="BH20"/>
      <c r="BI20"/>
    </row>
    <row r="21" spans="1:61" s="3" customFormat="1">
      <c r="A21" s="142" t="s">
        <v>43</v>
      </c>
      <c r="B21" s="186" t="s">
        <v>94</v>
      </c>
      <c r="C21" s="187"/>
      <c r="D21" s="188"/>
      <c r="E21" s="146" t="s">
        <v>122</v>
      </c>
      <c r="F21" s="147"/>
      <c r="G21" s="147"/>
      <c r="H21" s="148"/>
      <c r="I21" s="146" t="s">
        <v>90</v>
      </c>
      <c r="J21" s="147"/>
      <c r="K21" s="147"/>
      <c r="L21" s="147"/>
      <c r="M21" s="148"/>
      <c r="N21" s="155" t="s">
        <v>41</v>
      </c>
      <c r="AX21"/>
      <c r="AY21"/>
      <c r="AZ21"/>
      <c r="BA21"/>
      <c r="BB21"/>
      <c r="BC21"/>
      <c r="BD21"/>
      <c r="BE21"/>
      <c r="BF21"/>
      <c r="BG21"/>
      <c r="BH21"/>
      <c r="BI21"/>
    </row>
    <row r="22" spans="1:61" s="19" customFormat="1" ht="45">
      <c r="A22" s="143"/>
      <c r="B22" s="1" t="s">
        <v>42</v>
      </c>
      <c r="C22" s="144" t="s">
        <v>0</v>
      </c>
      <c r="D22" s="145"/>
      <c r="E22" s="13" t="s">
        <v>18</v>
      </c>
      <c r="F22" s="13" t="s">
        <v>3</v>
      </c>
      <c r="G22" s="13" t="s">
        <v>2</v>
      </c>
      <c r="H22" s="13" t="s">
        <v>87</v>
      </c>
      <c r="I22" s="1" t="s">
        <v>1</v>
      </c>
      <c r="J22" s="1" t="s">
        <v>121</v>
      </c>
      <c r="K22" s="1" t="s">
        <v>88</v>
      </c>
      <c r="L22" s="1" t="s">
        <v>130</v>
      </c>
      <c r="M22" s="1" t="s">
        <v>89</v>
      </c>
      <c r="N22" s="156"/>
      <c r="P22" s="105" t="s">
        <v>126</v>
      </c>
      <c r="Q22" s="105" t="s">
        <v>127</v>
      </c>
      <c r="AX22" s="21"/>
      <c r="AY22" s="21"/>
      <c r="AZ22" s="21"/>
      <c r="BA22" s="21"/>
      <c r="BB22" s="21"/>
      <c r="BC22" s="21"/>
      <c r="BD22" s="21"/>
      <c r="BE22" s="21"/>
      <c r="BF22" s="21"/>
      <c r="BG22" s="21"/>
      <c r="BH22" s="21"/>
      <c r="BI22" s="21"/>
    </row>
    <row r="23" spans="1:61" s="19" customFormat="1">
      <c r="A23" s="88" t="str">
        <f>A6</f>
        <v>Quarter-1</v>
      </c>
      <c r="B23" s="47">
        <f>VLOOKUP(A9,$AJ$105:$AL$212,3)</f>
        <v>41460</v>
      </c>
      <c r="C23" s="170">
        <v>41578</v>
      </c>
      <c r="D23" s="171"/>
      <c r="E23" s="14">
        <f>G10-K10</f>
        <v>30000</v>
      </c>
      <c r="F23" s="14">
        <f>H10-L10</f>
        <v>600</v>
      </c>
      <c r="G23" s="14">
        <f>I10-M10</f>
        <v>300</v>
      </c>
      <c r="H23" s="111">
        <f>SUM(E23:G23)</f>
        <v>30900</v>
      </c>
      <c r="I23" s="84">
        <f>IF(C23-B23&gt;0,C23-B23,0)</f>
        <v>118</v>
      </c>
      <c r="J23" s="35">
        <f t="shared" ref="J23:L24" si="6">ROUND(E23*$P23*$I23/$Q23,0)</f>
        <v>1746</v>
      </c>
      <c r="K23" s="35">
        <f t="shared" si="6"/>
        <v>35</v>
      </c>
      <c r="L23" s="35">
        <f t="shared" si="6"/>
        <v>17</v>
      </c>
      <c r="M23" s="113">
        <f>SUM(J23:L23)</f>
        <v>1798</v>
      </c>
      <c r="N23" s="34">
        <f>M23+H23</f>
        <v>32698</v>
      </c>
      <c r="P23" s="46">
        <f>VLOOKUP(A9,$AQ$105:$AV$212,6)</f>
        <v>0.18</v>
      </c>
      <c r="Q23" s="106">
        <f>VLOOKUP(A5,$AT$104:$AU$200,2)</f>
        <v>365</v>
      </c>
      <c r="AX23" s="21"/>
      <c r="AY23" s="21"/>
      <c r="AZ23" s="21"/>
      <c r="BA23" s="21"/>
      <c r="BB23" s="21"/>
      <c r="BC23" s="21"/>
      <c r="BD23" s="21"/>
      <c r="BE23" s="21"/>
      <c r="BF23" s="21"/>
      <c r="BG23" s="21"/>
      <c r="BH23" s="21"/>
      <c r="BI23" s="21"/>
    </row>
    <row r="24" spans="1:61" s="19" customFormat="1">
      <c r="A24" s="89" t="str">
        <f>A13</f>
        <v>Quarter-2</v>
      </c>
      <c r="B24" s="82">
        <f>VLOOKUP(A16,$AJ$105:$AL$212,3)</f>
        <v>41552</v>
      </c>
      <c r="C24" s="151">
        <v>41578</v>
      </c>
      <c r="D24" s="152"/>
      <c r="E24" s="42">
        <f>G17-K17</f>
        <v>39000</v>
      </c>
      <c r="F24" s="42">
        <f>H17-L17</f>
        <v>780</v>
      </c>
      <c r="G24" s="42">
        <f>I17-M17</f>
        <v>390</v>
      </c>
      <c r="H24" s="114">
        <f>SUM(E24:G24)</f>
        <v>40170</v>
      </c>
      <c r="I24" s="85">
        <f>IF(C24-B24&gt;0,C24-B24,0)</f>
        <v>26</v>
      </c>
      <c r="J24" s="38">
        <f t="shared" si="6"/>
        <v>500</v>
      </c>
      <c r="K24" s="38">
        <f t="shared" si="6"/>
        <v>10</v>
      </c>
      <c r="L24" s="38">
        <f t="shared" si="6"/>
        <v>5</v>
      </c>
      <c r="M24" s="115">
        <f>SUM(J24:L24)</f>
        <v>515</v>
      </c>
      <c r="N24" s="36">
        <f>M24+H24</f>
        <v>40685</v>
      </c>
      <c r="P24" s="46">
        <f>VLOOKUP(A16,$AQ$105:$AV$212,6)</f>
        <v>0.18</v>
      </c>
      <c r="Q24" s="106">
        <f>VLOOKUP(A12,$AT$104:$AU$200,2)</f>
        <v>365</v>
      </c>
      <c r="AX24" s="21"/>
      <c r="AY24" s="21"/>
      <c r="AZ24" s="21"/>
      <c r="BA24" s="21"/>
      <c r="BB24" s="21"/>
      <c r="BC24" s="21"/>
      <c r="BD24" s="21"/>
      <c r="BE24" s="21"/>
      <c r="BF24" s="21"/>
      <c r="BG24" s="21"/>
      <c r="BH24" s="21"/>
      <c r="BI24" s="21"/>
    </row>
    <row r="25" spans="1:61" s="19" customFormat="1">
      <c r="A25" s="1" t="s">
        <v>45</v>
      </c>
      <c r="B25" s="4"/>
      <c r="C25" s="144"/>
      <c r="D25" s="145"/>
      <c r="E25" s="5">
        <f>SUM(E23:E24)</f>
        <v>69000</v>
      </c>
      <c r="F25" s="5">
        <f t="shared" ref="F25:G25" si="7">SUM(F23:F24)</f>
        <v>1380</v>
      </c>
      <c r="G25" s="5">
        <f t="shared" si="7"/>
        <v>690</v>
      </c>
      <c r="H25" s="112">
        <f t="shared" ref="H25" si="8">SUM(H23:H24)</f>
        <v>71070</v>
      </c>
      <c r="I25" s="37"/>
      <c r="J25" s="5">
        <f t="shared" ref="J25" si="9">SUM(J23:J24)</f>
        <v>2246</v>
      </c>
      <c r="K25" s="5">
        <f t="shared" ref="K25" si="10">SUM(K23:K24)</f>
        <v>45</v>
      </c>
      <c r="L25" s="5">
        <f t="shared" ref="L25" si="11">SUM(L23:L24)</f>
        <v>22</v>
      </c>
      <c r="M25" s="112">
        <f t="shared" ref="M25" si="12">SUM(M23:M24)</f>
        <v>2313</v>
      </c>
      <c r="N25" s="5">
        <f t="shared" ref="N25" si="13">SUM(N23:N24)</f>
        <v>73383</v>
      </c>
      <c r="AX25" s="21"/>
      <c r="AY25" s="21"/>
      <c r="AZ25" s="21"/>
      <c r="BA25" s="21"/>
      <c r="BB25" s="21"/>
      <c r="BC25" s="21"/>
      <c r="BD25" s="21"/>
      <c r="BE25" s="21"/>
      <c r="BF25" s="21"/>
      <c r="BG25" s="21"/>
      <c r="BH25" s="21"/>
      <c r="BI25" s="21"/>
    </row>
    <row r="26" spans="1:61" s="19" customFormat="1">
      <c r="A26" s="39"/>
      <c r="B26" s="40"/>
      <c r="C26" s="40"/>
      <c r="D26" s="40"/>
      <c r="E26" s="40"/>
      <c r="F26" s="40"/>
      <c r="G26" s="41"/>
      <c r="AX26" s="21"/>
      <c r="AY26" s="21"/>
      <c r="AZ26" s="21"/>
      <c r="BA26" s="21"/>
      <c r="BB26" s="21"/>
      <c r="BC26" s="21"/>
      <c r="BD26" s="21"/>
      <c r="BE26" s="21"/>
      <c r="BF26" s="21"/>
      <c r="BG26" s="21"/>
      <c r="BH26" s="21"/>
      <c r="BI26" s="21"/>
    </row>
    <row r="27" spans="1:61" s="19" customFormat="1">
      <c r="A27" s="142" t="s">
        <v>44</v>
      </c>
      <c r="B27" s="186" t="s">
        <v>167</v>
      </c>
      <c r="C27" s="187"/>
      <c r="D27" s="188"/>
      <c r="E27" s="146" t="s">
        <v>122</v>
      </c>
      <c r="F27" s="147"/>
      <c r="G27" s="147"/>
      <c r="H27" s="148"/>
      <c r="I27" s="146" t="s">
        <v>90</v>
      </c>
      <c r="J27" s="147"/>
      <c r="K27" s="147"/>
      <c r="L27" s="147"/>
      <c r="M27" s="148"/>
      <c r="N27" s="155" t="s">
        <v>41</v>
      </c>
      <c r="AX27" s="21"/>
      <c r="AY27" s="21"/>
      <c r="AZ27" s="21"/>
      <c r="BA27" s="21"/>
      <c r="BB27" s="21"/>
      <c r="BC27" s="21"/>
      <c r="BD27" s="21"/>
      <c r="BE27" s="21"/>
      <c r="BF27" s="21"/>
      <c r="BG27" s="21"/>
      <c r="BH27" s="21"/>
      <c r="BI27" s="21"/>
    </row>
    <row r="28" spans="1:61" s="21" customFormat="1" ht="45">
      <c r="A28" s="143"/>
      <c r="B28" s="1" t="s">
        <v>42</v>
      </c>
      <c r="C28" s="144" t="s">
        <v>169</v>
      </c>
      <c r="D28" s="145"/>
      <c r="E28" s="13" t="s">
        <v>18</v>
      </c>
      <c r="F28" s="13" t="s">
        <v>3</v>
      </c>
      <c r="G28" s="13" t="s">
        <v>2</v>
      </c>
      <c r="H28" s="13" t="s">
        <v>87</v>
      </c>
      <c r="I28" s="1" t="s">
        <v>1</v>
      </c>
      <c r="J28" s="1" t="s">
        <v>121</v>
      </c>
      <c r="K28" s="1" t="s">
        <v>88</v>
      </c>
      <c r="L28" s="1" t="s">
        <v>130</v>
      </c>
      <c r="M28" s="1" t="s">
        <v>89</v>
      </c>
      <c r="N28" s="156"/>
      <c r="P28" s="105" t="s">
        <v>126</v>
      </c>
      <c r="Q28" s="105" t="s">
        <v>127</v>
      </c>
    </row>
    <row r="29" spans="1:61" s="21" customFormat="1">
      <c r="A29" s="90">
        <f>A7</f>
        <v>41365</v>
      </c>
      <c r="B29" s="47">
        <f t="shared" ref="B29:B34" si="14">VLOOKUP(A29,$AJ$105:$AL$212,3)</f>
        <v>41399</v>
      </c>
      <c r="C29" s="149">
        <v>41578</v>
      </c>
      <c r="D29" s="150"/>
      <c r="E29" s="14">
        <f>G7-K7</f>
        <v>6000</v>
      </c>
      <c r="F29" s="14">
        <f t="shared" ref="E29:G31" si="15">H7-L7</f>
        <v>120</v>
      </c>
      <c r="G29" s="14">
        <f t="shared" si="15"/>
        <v>60</v>
      </c>
      <c r="H29" s="111">
        <f t="shared" ref="H29:H34" si="16">SUM(E29:G29)</f>
        <v>6180</v>
      </c>
      <c r="I29" s="83">
        <f t="shared" ref="I29:I34" si="17">IF(C29-B29&gt;0,C29-B29,0)</f>
        <v>179</v>
      </c>
      <c r="J29" s="35">
        <f t="shared" ref="J29:J34" si="18">ROUND(E29*$P29*$I29/$Q29,0)</f>
        <v>530</v>
      </c>
      <c r="K29" s="35">
        <f t="shared" ref="K29:L34" si="19">ROUND(F29*$P29*$I29/$Q29,0)</f>
        <v>11</v>
      </c>
      <c r="L29" s="35">
        <f t="shared" si="19"/>
        <v>5</v>
      </c>
      <c r="M29" s="113">
        <f t="shared" ref="M29:M34" si="20">SUM(J29:L29)</f>
        <v>546</v>
      </c>
      <c r="N29" s="34">
        <f t="shared" ref="N29:N35" si="21">M29+H29</f>
        <v>6726</v>
      </c>
      <c r="P29" s="46">
        <f t="shared" ref="P29:P34" si="22">VLOOKUP(A29,$AQ$105:$AV$212,6)</f>
        <v>0.18</v>
      </c>
      <c r="Q29" s="106">
        <f t="shared" ref="Q29:Q34" si="23">VLOOKUP($A$12,$AT$104:$AU$200,2)</f>
        <v>365</v>
      </c>
    </row>
    <row r="30" spans="1:61" s="21" customFormat="1">
      <c r="A30" s="90">
        <f>A8</f>
        <v>41395</v>
      </c>
      <c r="B30" s="47">
        <f t="shared" si="14"/>
        <v>41430</v>
      </c>
      <c r="C30" s="149">
        <v>41578</v>
      </c>
      <c r="D30" s="150"/>
      <c r="E30" s="14">
        <f>G8-K8</f>
        <v>9000</v>
      </c>
      <c r="F30" s="14">
        <f t="shared" si="15"/>
        <v>180</v>
      </c>
      <c r="G30" s="14">
        <f t="shared" si="15"/>
        <v>90</v>
      </c>
      <c r="H30" s="111">
        <f t="shared" si="16"/>
        <v>9270</v>
      </c>
      <c r="I30" s="84">
        <f t="shared" si="17"/>
        <v>148</v>
      </c>
      <c r="J30" s="35">
        <f t="shared" si="18"/>
        <v>657</v>
      </c>
      <c r="K30" s="35">
        <f t="shared" si="19"/>
        <v>13</v>
      </c>
      <c r="L30" s="35">
        <f t="shared" si="19"/>
        <v>7</v>
      </c>
      <c r="M30" s="113">
        <f t="shared" si="20"/>
        <v>677</v>
      </c>
      <c r="N30" s="34">
        <f t="shared" si="21"/>
        <v>9947</v>
      </c>
      <c r="P30" s="46">
        <f t="shared" si="22"/>
        <v>0.18</v>
      </c>
      <c r="Q30" s="106">
        <f t="shared" si="23"/>
        <v>365</v>
      </c>
    </row>
    <row r="31" spans="1:61" s="21" customFormat="1">
      <c r="A31" s="90">
        <f>A9</f>
        <v>41426</v>
      </c>
      <c r="B31" s="47">
        <f t="shared" si="14"/>
        <v>41460</v>
      </c>
      <c r="C31" s="149">
        <v>41578</v>
      </c>
      <c r="D31" s="150"/>
      <c r="E31" s="14">
        <f t="shared" si="15"/>
        <v>15000</v>
      </c>
      <c r="F31" s="14">
        <f t="shared" si="15"/>
        <v>300</v>
      </c>
      <c r="G31" s="14">
        <f t="shared" si="15"/>
        <v>150</v>
      </c>
      <c r="H31" s="111">
        <f t="shared" si="16"/>
        <v>15450</v>
      </c>
      <c r="I31" s="84">
        <f t="shared" si="17"/>
        <v>118</v>
      </c>
      <c r="J31" s="35">
        <f t="shared" si="18"/>
        <v>873</v>
      </c>
      <c r="K31" s="35">
        <f t="shared" si="19"/>
        <v>17</v>
      </c>
      <c r="L31" s="35">
        <f t="shared" si="19"/>
        <v>9</v>
      </c>
      <c r="M31" s="113">
        <f t="shared" si="20"/>
        <v>899</v>
      </c>
      <c r="N31" s="34">
        <f t="shared" si="21"/>
        <v>16349</v>
      </c>
      <c r="P31" s="46">
        <f t="shared" si="22"/>
        <v>0.18</v>
      </c>
      <c r="Q31" s="106">
        <f t="shared" si="23"/>
        <v>365</v>
      </c>
    </row>
    <row r="32" spans="1:61" s="21" customFormat="1">
      <c r="A32" s="90">
        <f>A14</f>
        <v>41456</v>
      </c>
      <c r="B32" s="47">
        <f t="shared" si="14"/>
        <v>41491</v>
      </c>
      <c r="C32" s="149">
        <v>41578</v>
      </c>
      <c r="D32" s="150"/>
      <c r="E32" s="14">
        <f t="shared" ref="E32:G34" si="24">G14-K14</f>
        <v>9000</v>
      </c>
      <c r="F32" s="14">
        <f t="shared" si="24"/>
        <v>180</v>
      </c>
      <c r="G32" s="14">
        <f t="shared" si="24"/>
        <v>90</v>
      </c>
      <c r="H32" s="111">
        <f t="shared" si="16"/>
        <v>9270</v>
      </c>
      <c r="I32" s="84">
        <f t="shared" si="17"/>
        <v>87</v>
      </c>
      <c r="J32" s="35">
        <f t="shared" si="18"/>
        <v>386</v>
      </c>
      <c r="K32" s="35">
        <f t="shared" si="19"/>
        <v>8</v>
      </c>
      <c r="L32" s="35">
        <f t="shared" si="19"/>
        <v>4</v>
      </c>
      <c r="M32" s="113">
        <f t="shared" si="20"/>
        <v>398</v>
      </c>
      <c r="N32" s="34">
        <f t="shared" si="21"/>
        <v>9668</v>
      </c>
      <c r="P32" s="46">
        <f t="shared" si="22"/>
        <v>0.18</v>
      </c>
      <c r="Q32" s="106">
        <f t="shared" si="23"/>
        <v>365</v>
      </c>
    </row>
    <row r="33" spans="1:17" s="21" customFormat="1">
      <c r="A33" s="90">
        <f>A15</f>
        <v>41487</v>
      </c>
      <c r="B33" s="47">
        <f t="shared" si="14"/>
        <v>41522</v>
      </c>
      <c r="C33" s="149">
        <v>41578</v>
      </c>
      <c r="D33" s="150"/>
      <c r="E33" s="14">
        <f t="shared" si="24"/>
        <v>15000</v>
      </c>
      <c r="F33" s="14">
        <f t="shared" si="24"/>
        <v>300</v>
      </c>
      <c r="G33" s="14">
        <f t="shared" si="24"/>
        <v>150</v>
      </c>
      <c r="H33" s="111">
        <f t="shared" si="16"/>
        <v>15450</v>
      </c>
      <c r="I33" s="84">
        <f t="shared" si="17"/>
        <v>56</v>
      </c>
      <c r="J33" s="35">
        <f t="shared" si="18"/>
        <v>414</v>
      </c>
      <c r="K33" s="35">
        <f t="shared" si="19"/>
        <v>8</v>
      </c>
      <c r="L33" s="35">
        <f t="shared" si="19"/>
        <v>4</v>
      </c>
      <c r="M33" s="113">
        <f t="shared" si="20"/>
        <v>426</v>
      </c>
      <c r="N33" s="34">
        <f t="shared" si="21"/>
        <v>15876</v>
      </c>
      <c r="P33" s="46">
        <f t="shared" si="22"/>
        <v>0.18</v>
      </c>
      <c r="Q33" s="106">
        <f t="shared" si="23"/>
        <v>365</v>
      </c>
    </row>
    <row r="34" spans="1:17" s="21" customFormat="1">
      <c r="A34" s="90">
        <f>A16</f>
        <v>41518</v>
      </c>
      <c r="B34" s="47">
        <f t="shared" si="14"/>
        <v>41552</v>
      </c>
      <c r="C34" s="151">
        <v>41578</v>
      </c>
      <c r="D34" s="152"/>
      <c r="E34" s="14">
        <f t="shared" si="24"/>
        <v>15000</v>
      </c>
      <c r="F34" s="14">
        <f t="shared" si="24"/>
        <v>300</v>
      </c>
      <c r="G34" s="14">
        <f t="shared" si="24"/>
        <v>150</v>
      </c>
      <c r="H34" s="111">
        <f t="shared" si="16"/>
        <v>15450</v>
      </c>
      <c r="I34" s="85">
        <f t="shared" si="17"/>
        <v>26</v>
      </c>
      <c r="J34" s="35">
        <f t="shared" si="18"/>
        <v>192</v>
      </c>
      <c r="K34" s="35">
        <f t="shared" si="19"/>
        <v>4</v>
      </c>
      <c r="L34" s="35">
        <f t="shared" si="19"/>
        <v>2</v>
      </c>
      <c r="M34" s="113">
        <f t="shared" si="20"/>
        <v>198</v>
      </c>
      <c r="N34" s="34">
        <f t="shared" si="21"/>
        <v>15648</v>
      </c>
      <c r="P34" s="46">
        <f t="shared" si="22"/>
        <v>0.18</v>
      </c>
      <c r="Q34" s="106">
        <f t="shared" si="23"/>
        <v>365</v>
      </c>
    </row>
    <row r="35" spans="1:17" s="21" customFormat="1">
      <c r="A35" s="1" t="s">
        <v>45</v>
      </c>
      <c r="B35" s="37"/>
      <c r="C35" s="144"/>
      <c r="D35" s="145"/>
      <c r="E35" s="5">
        <f>SUM(E29:E34)</f>
        <v>69000</v>
      </c>
      <c r="F35" s="5">
        <f>SUM(F29:F34)</f>
        <v>1380</v>
      </c>
      <c r="G35" s="5">
        <f t="shared" ref="E35:H35" si="25">SUM(G29:G34)</f>
        <v>690</v>
      </c>
      <c r="H35" s="112">
        <f t="shared" si="25"/>
        <v>71070</v>
      </c>
      <c r="I35" s="37"/>
      <c r="J35" s="5">
        <f>SUM(J29:J34)</f>
        <v>3052</v>
      </c>
      <c r="K35" s="5">
        <f t="shared" ref="K35" si="26">SUM(K29:K34)</f>
        <v>61</v>
      </c>
      <c r="L35" s="5">
        <f t="shared" ref="L35" si="27">SUM(L29:L34)</f>
        <v>31</v>
      </c>
      <c r="M35" s="112">
        <f t="shared" ref="M35" si="28">SUM(M29:M34)</f>
        <v>3144</v>
      </c>
      <c r="N35" s="5">
        <f t="shared" si="21"/>
        <v>74214</v>
      </c>
    </row>
    <row r="36" spans="1:17" s="21" customFormat="1">
      <c r="A36" s="3"/>
      <c r="B36" s="3"/>
      <c r="C36" s="3"/>
      <c r="D36" s="3"/>
      <c r="E36" s="3"/>
      <c r="F36" s="3"/>
      <c r="G36" s="3"/>
      <c r="H36" s="3"/>
      <c r="I36" s="3"/>
      <c r="J36" s="3"/>
      <c r="K36" s="3"/>
      <c r="L36" s="3"/>
      <c r="M36" s="3"/>
      <c r="N36" s="3"/>
      <c r="O36" s="3"/>
      <c r="P36" s="91" t="s">
        <v>107</v>
      </c>
    </row>
    <row r="37" spans="1:17">
      <c r="C37" s="131" t="s">
        <v>170</v>
      </c>
    </row>
    <row r="39" spans="1:17" ht="17.25">
      <c r="A39" s="160" t="s">
        <v>98</v>
      </c>
      <c r="B39" s="160"/>
      <c r="C39" s="160"/>
      <c r="D39" s="160"/>
      <c r="E39" s="160"/>
      <c r="F39" s="160"/>
      <c r="G39" s="160"/>
      <c r="H39" s="160"/>
      <c r="I39" s="160"/>
      <c r="J39" s="160"/>
      <c r="K39" s="160"/>
      <c r="L39" s="160"/>
      <c r="M39" s="160"/>
      <c r="N39" s="160"/>
    </row>
    <row r="40" spans="1:17" ht="17.25">
      <c r="A40" s="70"/>
      <c r="B40" s="70"/>
      <c r="C40" s="96"/>
      <c r="D40" s="96"/>
      <c r="E40" s="96"/>
      <c r="F40" s="70"/>
      <c r="G40" s="70"/>
      <c r="H40" s="70"/>
      <c r="I40" s="70"/>
      <c r="J40" s="70"/>
      <c r="K40" s="70"/>
      <c r="L40" s="70"/>
      <c r="M40" s="70"/>
      <c r="N40" s="70"/>
    </row>
    <row r="41" spans="1:17" ht="17.25">
      <c r="A41" s="157" t="s">
        <v>101</v>
      </c>
      <c r="B41" s="158"/>
      <c r="C41" s="158"/>
      <c r="D41" s="158"/>
      <c r="E41" s="158"/>
      <c r="F41" s="158"/>
      <c r="G41" s="158"/>
      <c r="H41" s="158"/>
      <c r="I41" s="158"/>
      <c r="J41" s="158"/>
      <c r="K41" s="158"/>
      <c r="L41" s="158"/>
      <c r="M41" s="158"/>
      <c r="N41" s="159"/>
    </row>
    <row r="42" spans="1:17" ht="17.25">
      <c r="A42" s="71" t="s">
        <v>105</v>
      </c>
      <c r="B42" s="72"/>
      <c r="C42" s="95"/>
      <c r="D42" s="95"/>
      <c r="E42" s="95"/>
      <c r="F42" s="72"/>
      <c r="G42" s="72"/>
      <c r="H42" s="72"/>
      <c r="I42" s="72"/>
      <c r="J42" s="72"/>
      <c r="K42" s="72"/>
      <c r="L42" s="72"/>
      <c r="M42" s="72"/>
      <c r="N42" s="73"/>
    </row>
    <row r="43" spans="1:17" ht="17.25">
      <c r="A43" s="98" t="s">
        <v>131</v>
      </c>
      <c r="B43" s="72"/>
      <c r="C43" s="95"/>
      <c r="D43" s="95"/>
      <c r="E43" s="95"/>
      <c r="F43" s="72"/>
      <c r="G43" s="72"/>
      <c r="H43" s="72"/>
      <c r="I43" s="72"/>
      <c r="J43" s="72"/>
      <c r="K43" s="72"/>
      <c r="L43" s="72"/>
      <c r="M43" s="72"/>
      <c r="N43" s="73"/>
    </row>
    <row r="44" spans="1:17" ht="17.25">
      <c r="A44" s="161" t="s">
        <v>132</v>
      </c>
      <c r="B44" s="162"/>
      <c r="C44" s="162"/>
      <c r="D44" s="162"/>
      <c r="E44" s="162"/>
      <c r="F44" s="162"/>
      <c r="G44" s="162"/>
      <c r="H44" s="162"/>
      <c r="I44" s="162"/>
      <c r="J44" s="162"/>
      <c r="K44" s="162"/>
      <c r="L44" s="162"/>
      <c r="M44" s="162"/>
      <c r="N44" s="163"/>
    </row>
    <row r="45" spans="1:17" s="22" customFormat="1" ht="35.25" customHeight="1">
      <c r="A45" s="178" t="s">
        <v>137</v>
      </c>
      <c r="B45" s="179"/>
      <c r="C45" s="179"/>
      <c r="D45" s="179"/>
      <c r="E45" s="179"/>
      <c r="F45" s="179"/>
      <c r="G45" s="179"/>
      <c r="H45" s="179"/>
      <c r="I45" s="179"/>
      <c r="J45" s="179"/>
      <c r="K45" s="179"/>
      <c r="L45" s="179"/>
      <c r="M45" s="179"/>
      <c r="N45" s="180"/>
    </row>
    <row r="46" spans="1:17" s="22" customFormat="1" ht="17.25">
      <c r="A46" s="161" t="s">
        <v>133</v>
      </c>
      <c r="B46" s="162"/>
      <c r="C46" s="162"/>
      <c r="D46" s="162"/>
      <c r="E46" s="162"/>
      <c r="F46" s="162"/>
      <c r="G46" s="162"/>
      <c r="H46" s="162"/>
      <c r="I46" s="162"/>
      <c r="J46" s="162"/>
      <c r="K46" s="162"/>
      <c r="L46" s="162"/>
      <c r="M46" s="162"/>
      <c r="N46" s="163"/>
    </row>
    <row r="47" spans="1:17" s="22" customFormat="1" ht="17.25">
      <c r="A47" s="71" t="s">
        <v>99</v>
      </c>
      <c r="B47" s="74"/>
      <c r="C47" s="74"/>
      <c r="D47" s="74"/>
      <c r="E47" s="74"/>
      <c r="F47" s="74"/>
      <c r="G47" s="74"/>
      <c r="H47" s="74"/>
      <c r="I47" s="74"/>
      <c r="J47" s="74"/>
      <c r="K47" s="74"/>
      <c r="L47" s="74"/>
      <c r="M47" s="74"/>
      <c r="N47" s="75"/>
    </row>
    <row r="48" spans="1:17" s="22" customFormat="1" ht="17.25">
      <c r="A48" s="71" t="s">
        <v>100</v>
      </c>
      <c r="B48" s="74"/>
      <c r="C48" s="74"/>
      <c r="D48" s="74"/>
      <c r="E48" s="74"/>
      <c r="F48" s="74"/>
      <c r="G48" s="74"/>
      <c r="H48" s="74"/>
      <c r="I48" s="74"/>
      <c r="J48" s="74"/>
      <c r="K48" s="74"/>
      <c r="L48" s="74"/>
      <c r="M48" s="74"/>
      <c r="N48" s="75"/>
    </row>
    <row r="49" spans="1:14" s="22" customFormat="1" ht="17.25">
      <c r="A49" s="71" t="s">
        <v>102</v>
      </c>
      <c r="B49" s="74"/>
      <c r="C49" s="74"/>
      <c r="D49" s="74"/>
      <c r="E49" s="74"/>
      <c r="F49" s="74"/>
      <c r="G49" s="74"/>
      <c r="H49" s="74"/>
      <c r="I49" s="74"/>
      <c r="J49" s="74"/>
      <c r="K49" s="74"/>
      <c r="L49" s="74"/>
      <c r="M49" s="74"/>
      <c r="N49" s="75"/>
    </row>
    <row r="50" spans="1:14" s="22" customFormat="1" ht="17.25">
      <c r="A50" s="71" t="s">
        <v>103</v>
      </c>
      <c r="B50" s="74"/>
      <c r="C50" s="74"/>
      <c r="D50" s="74"/>
      <c r="E50" s="74"/>
      <c r="F50" s="74"/>
      <c r="G50" s="74"/>
      <c r="H50" s="74"/>
      <c r="I50" s="74"/>
      <c r="J50" s="74"/>
      <c r="K50" s="74"/>
      <c r="L50" s="74"/>
      <c r="M50" s="74"/>
      <c r="N50" s="75"/>
    </row>
    <row r="51" spans="1:14" s="22" customFormat="1" ht="17.25">
      <c r="A51" s="76" t="s">
        <v>104</v>
      </c>
      <c r="B51" s="77"/>
      <c r="C51" s="77"/>
      <c r="D51" s="77"/>
      <c r="E51" s="77"/>
      <c r="F51" s="77"/>
      <c r="G51" s="77"/>
      <c r="H51" s="77"/>
      <c r="I51" s="77"/>
      <c r="J51" s="77"/>
      <c r="K51" s="77"/>
      <c r="L51" s="77"/>
      <c r="M51" s="77"/>
      <c r="N51" s="78"/>
    </row>
    <row r="52" spans="1:14" s="22" customFormat="1" ht="17.25">
      <c r="A52" s="70"/>
      <c r="B52" s="79"/>
      <c r="C52" s="79"/>
      <c r="D52" s="79"/>
      <c r="E52" s="79"/>
      <c r="F52" s="79"/>
      <c r="G52" s="79"/>
      <c r="H52" s="79"/>
      <c r="I52" s="79"/>
      <c r="J52" s="79"/>
      <c r="K52" s="79"/>
      <c r="L52" s="79"/>
      <c r="M52" s="79"/>
      <c r="N52" s="79"/>
    </row>
    <row r="53" spans="1:14" s="22" customFormat="1">
      <c r="A53" s="79"/>
      <c r="B53" s="79"/>
      <c r="C53" s="79"/>
      <c r="D53" s="79"/>
      <c r="E53" s="79"/>
      <c r="F53" s="79"/>
      <c r="G53" s="79"/>
      <c r="H53" s="79"/>
      <c r="I53" s="79"/>
      <c r="J53" s="79"/>
      <c r="K53" s="79"/>
      <c r="L53" s="79"/>
      <c r="M53" s="79"/>
      <c r="N53" s="79"/>
    </row>
    <row r="54" spans="1:14" s="22" customFormat="1" ht="18.75">
      <c r="A54" s="128" t="s">
        <v>106</v>
      </c>
      <c r="B54" s="129"/>
      <c r="C54" s="129"/>
      <c r="D54" s="129"/>
      <c r="E54" s="129"/>
      <c r="F54" s="129"/>
      <c r="G54" s="129"/>
      <c r="H54" s="129"/>
      <c r="I54" s="129"/>
      <c r="J54" s="129"/>
      <c r="K54" s="129"/>
      <c r="L54" s="129"/>
      <c r="M54" s="129"/>
      <c r="N54" s="130"/>
    </row>
    <row r="55" spans="1:14" s="22" customFormat="1" ht="17.25" customHeight="1">
      <c r="A55" s="164" t="s">
        <v>152</v>
      </c>
      <c r="B55" s="165"/>
      <c r="C55" s="165"/>
      <c r="D55" s="165"/>
      <c r="E55" s="165"/>
      <c r="F55" s="165"/>
      <c r="G55" s="165"/>
      <c r="H55" s="165"/>
      <c r="I55" s="165"/>
      <c r="J55" s="165"/>
      <c r="K55" s="165"/>
      <c r="L55" s="165"/>
      <c r="M55" s="165"/>
      <c r="N55" s="166"/>
    </row>
    <row r="56" spans="1:14" s="22" customFormat="1" ht="17.25" customHeight="1">
      <c r="A56" s="164" t="s">
        <v>160</v>
      </c>
      <c r="B56" s="165"/>
      <c r="C56" s="165"/>
      <c r="D56" s="165"/>
      <c r="E56" s="165"/>
      <c r="F56" s="165"/>
      <c r="G56" s="165"/>
      <c r="H56" s="165"/>
      <c r="I56" s="165"/>
      <c r="J56" s="165"/>
      <c r="K56" s="165"/>
      <c r="L56" s="165"/>
      <c r="M56" s="165"/>
      <c r="N56" s="166"/>
    </row>
    <row r="57" spans="1:14" s="22" customFormat="1" ht="17.25" customHeight="1">
      <c r="A57" s="164" t="s">
        <v>163</v>
      </c>
      <c r="B57" s="165"/>
      <c r="C57" s="165"/>
      <c r="D57" s="165"/>
      <c r="E57" s="165"/>
      <c r="F57" s="165"/>
      <c r="G57" s="165"/>
      <c r="H57" s="165"/>
      <c r="I57" s="165"/>
      <c r="J57" s="165"/>
      <c r="K57" s="165"/>
      <c r="L57" s="165"/>
      <c r="M57" s="165"/>
      <c r="N57" s="166"/>
    </row>
    <row r="58" spans="1:14" s="22" customFormat="1" ht="17.25" customHeight="1">
      <c r="A58" s="164" t="s">
        <v>154</v>
      </c>
      <c r="B58" s="165"/>
      <c r="C58" s="165"/>
      <c r="D58" s="165"/>
      <c r="E58" s="165"/>
      <c r="F58" s="165"/>
      <c r="G58" s="165"/>
      <c r="H58" s="165"/>
      <c r="I58" s="165"/>
      <c r="J58" s="165"/>
      <c r="K58" s="165"/>
      <c r="L58" s="165"/>
      <c r="M58" s="165"/>
      <c r="N58" s="166"/>
    </row>
    <row r="59" spans="1:14" s="22" customFormat="1" ht="17.25" customHeight="1">
      <c r="A59" s="164" t="s">
        <v>164</v>
      </c>
      <c r="B59" s="165"/>
      <c r="C59" s="165"/>
      <c r="D59" s="165"/>
      <c r="E59" s="165"/>
      <c r="F59" s="165"/>
      <c r="G59" s="165"/>
      <c r="H59" s="165"/>
      <c r="I59" s="165"/>
      <c r="J59" s="165"/>
      <c r="K59" s="165"/>
      <c r="L59" s="165"/>
      <c r="M59" s="165"/>
      <c r="N59" s="166"/>
    </row>
    <row r="60" spans="1:14" s="22" customFormat="1" ht="17.25" customHeight="1">
      <c r="A60" s="164" t="s">
        <v>156</v>
      </c>
      <c r="B60" s="165"/>
      <c r="C60" s="165"/>
      <c r="D60" s="165"/>
      <c r="E60" s="165"/>
      <c r="F60" s="165"/>
      <c r="G60" s="165"/>
      <c r="H60" s="165"/>
      <c r="I60" s="165"/>
      <c r="J60" s="165"/>
      <c r="K60" s="165"/>
      <c r="L60" s="165"/>
      <c r="M60" s="165"/>
      <c r="N60" s="166"/>
    </row>
    <row r="61" spans="1:14" s="22" customFormat="1" ht="17.25" customHeight="1">
      <c r="A61" s="164" t="s">
        <v>161</v>
      </c>
      <c r="B61" s="165"/>
      <c r="C61" s="165"/>
      <c r="D61" s="165"/>
      <c r="E61" s="165"/>
      <c r="F61" s="165"/>
      <c r="G61" s="165"/>
      <c r="H61" s="165"/>
      <c r="I61" s="165"/>
      <c r="J61" s="165"/>
      <c r="K61" s="165"/>
      <c r="L61" s="165"/>
      <c r="M61" s="165"/>
      <c r="N61" s="166"/>
    </row>
    <row r="62" spans="1:14" s="22" customFormat="1" ht="17.25" customHeight="1">
      <c r="A62" s="164" t="s">
        <v>162</v>
      </c>
      <c r="B62" s="165"/>
      <c r="C62" s="165"/>
      <c r="D62" s="165"/>
      <c r="E62" s="165"/>
      <c r="F62" s="165"/>
      <c r="G62" s="165"/>
      <c r="H62" s="165"/>
      <c r="I62" s="165"/>
      <c r="J62" s="165"/>
      <c r="K62" s="165"/>
      <c r="L62" s="165"/>
      <c r="M62" s="165"/>
      <c r="N62" s="166"/>
    </row>
    <row r="63" spans="1:14" s="22" customFormat="1" ht="17.25" customHeight="1">
      <c r="A63" s="164" t="s">
        <v>158</v>
      </c>
      <c r="B63" s="165"/>
      <c r="C63" s="165"/>
      <c r="D63" s="165"/>
      <c r="E63" s="165"/>
      <c r="F63" s="165"/>
      <c r="G63" s="165"/>
      <c r="H63" s="165"/>
      <c r="I63" s="165"/>
      <c r="J63" s="165"/>
      <c r="K63" s="165"/>
      <c r="L63" s="165"/>
      <c r="M63" s="165"/>
      <c r="N63" s="166"/>
    </row>
    <row r="64" spans="1:14" s="22" customFormat="1" ht="17.25" customHeight="1">
      <c r="A64" s="164" t="s">
        <v>165</v>
      </c>
      <c r="B64" s="165"/>
      <c r="C64" s="165"/>
      <c r="D64" s="165"/>
      <c r="E64" s="165"/>
      <c r="F64" s="165"/>
      <c r="G64" s="165"/>
      <c r="H64" s="165"/>
      <c r="I64" s="165"/>
      <c r="J64" s="165"/>
      <c r="K64" s="165"/>
      <c r="L64" s="165"/>
      <c r="M64" s="165"/>
      <c r="N64" s="166"/>
    </row>
    <row r="65" spans="1:14" s="22" customFormat="1" ht="17.25">
      <c r="A65" s="182"/>
      <c r="B65" s="182"/>
      <c r="C65" s="182"/>
      <c r="D65" s="182"/>
      <c r="E65" s="182"/>
      <c r="F65" s="182"/>
      <c r="G65" s="182"/>
      <c r="H65" s="182"/>
      <c r="I65" s="182"/>
      <c r="J65" s="182"/>
      <c r="K65" s="182"/>
      <c r="L65" s="182"/>
      <c r="M65" s="182"/>
      <c r="N65" s="182"/>
    </row>
    <row r="66" spans="1:14" s="22" customFormat="1">
      <c r="A66" s="79"/>
      <c r="B66" s="79"/>
      <c r="C66" s="79"/>
      <c r="D66" s="79"/>
      <c r="E66" s="79"/>
      <c r="F66" s="79"/>
      <c r="G66" s="79"/>
      <c r="H66" s="79"/>
      <c r="I66" s="79"/>
      <c r="J66" s="79"/>
      <c r="K66" s="79"/>
      <c r="L66" s="79"/>
      <c r="M66" s="79"/>
      <c r="N66" s="79"/>
    </row>
    <row r="67" spans="1:14" s="22" customFormat="1" ht="39.75" customHeight="1">
      <c r="A67" s="183" t="s">
        <v>166</v>
      </c>
      <c r="B67" s="184"/>
      <c r="C67" s="184"/>
      <c r="D67" s="184"/>
      <c r="E67" s="184"/>
      <c r="F67" s="184"/>
      <c r="G67" s="184"/>
      <c r="H67" s="184"/>
      <c r="I67" s="184"/>
      <c r="J67" s="184"/>
      <c r="K67" s="184"/>
      <c r="L67" s="184"/>
      <c r="M67" s="184"/>
      <c r="N67" s="185"/>
    </row>
    <row r="68" spans="1:14" s="22" customFormat="1" ht="95.25" customHeight="1">
      <c r="A68" s="133" t="s">
        <v>168</v>
      </c>
      <c r="B68" s="134"/>
      <c r="C68" s="134"/>
      <c r="D68" s="134"/>
      <c r="E68" s="134"/>
      <c r="F68" s="134"/>
      <c r="G68" s="134"/>
      <c r="H68" s="134"/>
      <c r="I68" s="134"/>
      <c r="J68" s="134"/>
      <c r="K68" s="134"/>
      <c r="L68" s="134"/>
      <c r="M68" s="134"/>
      <c r="N68" s="135"/>
    </row>
    <row r="69" spans="1:14" s="22" customFormat="1">
      <c r="A69" s="79"/>
      <c r="B69" s="79"/>
      <c r="C69" s="79"/>
      <c r="D69" s="79"/>
      <c r="E69" s="79"/>
      <c r="F69" s="79"/>
      <c r="G69" s="79"/>
      <c r="H69" s="79"/>
      <c r="I69" s="79"/>
      <c r="J69" s="79"/>
      <c r="K69" s="79"/>
      <c r="L69" s="79"/>
      <c r="M69" s="79"/>
      <c r="N69" s="79"/>
    </row>
    <row r="70" spans="1:14" s="22" customFormat="1">
      <c r="A70" s="79"/>
      <c r="B70" s="79"/>
      <c r="C70" s="79"/>
      <c r="D70" s="79"/>
      <c r="E70" s="79"/>
      <c r="F70" s="79"/>
      <c r="G70" s="79"/>
      <c r="H70" s="79"/>
      <c r="I70" s="79"/>
      <c r="J70" s="79"/>
      <c r="K70" s="79"/>
      <c r="L70" s="79"/>
      <c r="M70" s="79"/>
      <c r="N70" s="79"/>
    </row>
    <row r="71" spans="1:14" s="22" customFormat="1">
      <c r="A71" s="86"/>
      <c r="B71" s="80"/>
      <c r="C71" s="80"/>
      <c r="D71" s="80"/>
      <c r="E71" s="80"/>
      <c r="F71" s="80"/>
      <c r="G71" s="80"/>
      <c r="H71" s="80"/>
      <c r="I71" s="80"/>
      <c r="J71" s="80"/>
      <c r="K71" s="81"/>
      <c r="L71" s="80"/>
      <c r="M71" s="80"/>
      <c r="N71" s="80"/>
    </row>
    <row r="72" spans="1:14" s="22" customFormat="1">
      <c r="A72" s="80"/>
      <c r="B72" s="80"/>
      <c r="C72" s="80"/>
      <c r="D72" s="80"/>
      <c r="E72" s="80"/>
      <c r="F72" s="80"/>
      <c r="G72" s="80"/>
      <c r="H72" s="80"/>
      <c r="I72" s="80"/>
      <c r="J72" s="80"/>
      <c r="K72" s="81"/>
      <c r="L72" s="80"/>
      <c r="M72" s="80"/>
      <c r="N72" s="80"/>
    </row>
    <row r="73" spans="1:14" s="22" customFormat="1">
      <c r="A73" s="80"/>
      <c r="B73" s="80"/>
      <c r="C73" s="80"/>
      <c r="D73" s="80"/>
      <c r="E73" s="80"/>
      <c r="F73" s="80"/>
      <c r="G73" s="80"/>
      <c r="H73" s="80"/>
      <c r="I73" s="80"/>
      <c r="J73" s="80"/>
      <c r="K73" s="81"/>
      <c r="L73" s="80"/>
      <c r="M73" s="80"/>
      <c r="N73" s="80"/>
    </row>
    <row r="74" spans="1:14" s="22" customFormat="1">
      <c r="A74" s="80"/>
      <c r="B74" s="80"/>
      <c r="C74" s="80"/>
      <c r="D74" s="80"/>
      <c r="E74" s="80"/>
      <c r="F74" s="80"/>
      <c r="G74" s="80"/>
      <c r="H74" s="80"/>
      <c r="I74" s="80"/>
      <c r="J74" s="80"/>
      <c r="K74" s="81"/>
      <c r="L74" s="80"/>
      <c r="M74" s="80"/>
      <c r="N74" s="80"/>
    </row>
    <row r="75" spans="1:14" s="22" customFormat="1">
      <c r="A75" s="80"/>
      <c r="B75" s="80"/>
      <c r="C75" s="80"/>
      <c r="D75" s="80"/>
      <c r="E75" s="80"/>
      <c r="F75" s="80"/>
      <c r="G75" s="80"/>
      <c r="H75" s="80"/>
      <c r="I75" s="80"/>
      <c r="J75" s="80"/>
      <c r="K75" s="81"/>
      <c r="L75" s="80"/>
      <c r="M75" s="80"/>
      <c r="N75" s="80"/>
    </row>
    <row r="76" spans="1:14" s="22" customFormat="1">
      <c r="A76" s="12"/>
      <c r="B76" s="12"/>
      <c r="C76" s="12"/>
      <c r="D76" s="12"/>
      <c r="E76" s="12"/>
      <c r="F76" s="12"/>
      <c r="G76" s="12"/>
      <c r="H76" s="12"/>
      <c r="I76" s="12"/>
      <c r="J76" s="12"/>
      <c r="K76" s="23"/>
      <c r="L76" s="12"/>
      <c r="M76" s="12"/>
      <c r="N76" s="12"/>
    </row>
    <row r="77" spans="1:14" s="22" customFormat="1" ht="16.5" customHeight="1">
      <c r="A77" s="12"/>
      <c r="B77" s="12"/>
      <c r="C77" s="12"/>
      <c r="D77" s="12"/>
      <c r="E77" s="12"/>
      <c r="F77" s="12"/>
      <c r="G77" s="12"/>
      <c r="H77" s="12"/>
      <c r="I77" s="12"/>
      <c r="J77" s="12"/>
      <c r="K77" s="23"/>
      <c r="L77" s="12"/>
      <c r="M77" s="12"/>
      <c r="N77" s="12"/>
    </row>
    <row r="78" spans="1:14" s="22" customFormat="1" ht="16.5" customHeight="1">
      <c r="A78" s="12"/>
      <c r="B78" s="12"/>
      <c r="C78" s="12"/>
      <c r="D78" s="12"/>
      <c r="E78" s="12"/>
      <c r="F78" s="12"/>
      <c r="G78" s="12"/>
      <c r="H78" s="12"/>
      <c r="I78" s="12"/>
      <c r="J78" s="12"/>
      <c r="K78" s="23"/>
      <c r="L78" s="12"/>
      <c r="M78" s="12"/>
      <c r="N78" s="12"/>
    </row>
    <row r="79" spans="1:14" s="22" customFormat="1" ht="16.5" customHeight="1">
      <c r="A79" s="12"/>
      <c r="B79" s="12"/>
      <c r="C79" s="12"/>
      <c r="D79" s="12"/>
      <c r="E79" s="12"/>
      <c r="F79" s="12"/>
      <c r="G79" s="12"/>
      <c r="H79" s="12"/>
      <c r="I79" s="12"/>
      <c r="J79" s="12"/>
      <c r="K79" s="23"/>
      <c r="L79" s="12"/>
      <c r="M79" s="12"/>
      <c r="N79" s="12"/>
    </row>
    <row r="80" spans="1:14" s="22" customFormat="1" ht="16.5" customHeight="1">
      <c r="A80" s="12"/>
      <c r="B80" s="12"/>
      <c r="C80" s="12"/>
      <c r="D80" s="12"/>
      <c r="E80" s="12"/>
      <c r="F80" s="12"/>
      <c r="G80" s="12"/>
      <c r="H80" s="12"/>
      <c r="I80" s="12"/>
      <c r="J80" s="12"/>
      <c r="K80" s="23"/>
      <c r="L80" s="12"/>
      <c r="M80" s="12"/>
      <c r="N80" s="12"/>
    </row>
    <row r="81" spans="1:14" s="22" customFormat="1" ht="16.5" customHeight="1">
      <c r="A81" s="12"/>
      <c r="B81" s="12"/>
      <c r="C81" s="12"/>
      <c r="D81" s="12"/>
      <c r="E81" s="12"/>
      <c r="F81" s="12"/>
      <c r="G81" s="12"/>
      <c r="H81" s="12"/>
      <c r="I81" s="12"/>
      <c r="J81" s="12"/>
      <c r="K81" s="23"/>
      <c r="L81" s="12"/>
      <c r="M81" s="12"/>
      <c r="N81" s="12"/>
    </row>
    <row r="82" spans="1:14" s="22" customFormat="1">
      <c r="A82" s="12"/>
      <c r="B82" s="12"/>
      <c r="C82" s="12"/>
      <c r="D82" s="12"/>
      <c r="E82" s="12"/>
      <c r="F82" s="12"/>
      <c r="G82" s="12"/>
      <c r="H82" s="12"/>
      <c r="I82" s="12"/>
      <c r="J82" s="12"/>
      <c r="K82" s="23"/>
      <c r="L82" s="12"/>
      <c r="M82" s="12"/>
      <c r="N82" s="12"/>
    </row>
    <row r="83" spans="1:14" s="22" customFormat="1">
      <c r="A83" s="12"/>
      <c r="B83" s="12"/>
      <c r="C83" s="12"/>
      <c r="D83" s="12"/>
      <c r="E83" s="12"/>
      <c r="F83" s="12"/>
      <c r="G83" s="12"/>
      <c r="H83" s="12"/>
      <c r="I83" s="12"/>
      <c r="J83" s="12"/>
      <c r="K83" s="23"/>
      <c r="L83" s="12"/>
      <c r="M83" s="12"/>
      <c r="N83" s="12"/>
    </row>
    <row r="84" spans="1:14" s="22" customFormat="1">
      <c r="A84" s="12"/>
      <c r="B84" s="12"/>
      <c r="C84" s="12"/>
      <c r="D84" s="12"/>
      <c r="E84" s="12"/>
      <c r="F84" s="12"/>
      <c r="G84" s="12"/>
      <c r="H84" s="12"/>
      <c r="I84" s="12"/>
      <c r="J84" s="12"/>
      <c r="K84" s="23"/>
      <c r="L84" s="12"/>
      <c r="M84" s="12"/>
      <c r="N84" s="12"/>
    </row>
    <row r="85" spans="1:14" s="22" customFormat="1">
      <c r="A85" s="12"/>
      <c r="B85" s="12"/>
      <c r="C85" s="12"/>
      <c r="D85" s="12"/>
      <c r="E85" s="12"/>
      <c r="F85" s="12"/>
      <c r="G85" s="12"/>
      <c r="H85" s="12"/>
      <c r="I85" s="12"/>
      <c r="J85" s="12"/>
      <c r="K85" s="23"/>
      <c r="L85" s="12"/>
      <c r="M85" s="12"/>
      <c r="N85" s="12"/>
    </row>
    <row r="86" spans="1:14" s="22" customFormat="1">
      <c r="A86" s="12"/>
      <c r="B86" s="12"/>
      <c r="C86" s="12"/>
      <c r="D86" s="12"/>
      <c r="E86" s="12"/>
      <c r="F86" s="12"/>
      <c r="G86" s="12"/>
      <c r="H86" s="12"/>
      <c r="I86" s="12"/>
      <c r="J86" s="12"/>
      <c r="K86" s="23"/>
      <c r="L86" s="12"/>
      <c r="M86" s="12"/>
      <c r="N86" s="12"/>
    </row>
    <row r="87" spans="1:14" s="22" customFormat="1">
      <c r="A87" s="12"/>
      <c r="B87" s="12"/>
      <c r="C87" s="12"/>
      <c r="D87" s="12"/>
      <c r="E87" s="12"/>
      <c r="F87" s="12"/>
      <c r="G87" s="12"/>
      <c r="H87" s="12"/>
      <c r="I87" s="12"/>
      <c r="J87" s="12"/>
      <c r="K87" s="23"/>
      <c r="L87" s="12"/>
      <c r="M87" s="12"/>
      <c r="N87" s="12"/>
    </row>
    <row r="88" spans="1:14" s="22" customFormat="1">
      <c r="A88" s="12"/>
      <c r="B88" s="12"/>
      <c r="C88" s="12"/>
      <c r="D88" s="12"/>
      <c r="E88" s="12"/>
      <c r="F88" s="12"/>
      <c r="G88" s="12"/>
      <c r="H88" s="12"/>
      <c r="I88" s="12"/>
      <c r="J88" s="12"/>
      <c r="K88" s="23"/>
      <c r="L88" s="12"/>
      <c r="M88" s="12"/>
      <c r="N88" s="12"/>
    </row>
    <row r="89" spans="1:14" s="22" customFormat="1">
      <c r="A89" s="12"/>
      <c r="B89" s="12"/>
      <c r="C89" s="12"/>
      <c r="D89" s="12"/>
      <c r="E89" s="12"/>
      <c r="F89" s="12"/>
      <c r="G89" s="12"/>
      <c r="H89" s="12"/>
      <c r="I89" s="12"/>
      <c r="J89" s="12"/>
      <c r="K89" s="23"/>
      <c r="L89" s="12"/>
      <c r="M89" s="12"/>
      <c r="N89" s="12"/>
    </row>
    <row r="90" spans="1:14" s="22" customFormat="1">
      <c r="A90" s="12"/>
      <c r="B90" s="12"/>
      <c r="C90" s="12"/>
      <c r="D90" s="12"/>
      <c r="E90" s="12"/>
      <c r="F90" s="12"/>
      <c r="G90" s="12"/>
      <c r="H90" s="12"/>
      <c r="I90" s="12"/>
      <c r="J90" s="12"/>
      <c r="K90" s="23"/>
      <c r="L90" s="12"/>
      <c r="M90" s="12"/>
      <c r="N90" s="12"/>
    </row>
    <row r="91" spans="1:14" s="22" customFormat="1">
      <c r="A91" s="12"/>
      <c r="B91" s="12"/>
      <c r="C91" s="12"/>
      <c r="D91" s="12"/>
      <c r="E91" s="12"/>
      <c r="F91" s="12"/>
      <c r="G91" s="12"/>
      <c r="H91" s="12"/>
      <c r="I91" s="12"/>
      <c r="J91" s="12"/>
      <c r="K91" s="23"/>
      <c r="L91" s="12"/>
      <c r="M91" s="12"/>
      <c r="N91" s="12"/>
    </row>
    <row r="92" spans="1:14" s="22" customFormat="1">
      <c r="A92" s="12"/>
      <c r="B92" s="12"/>
      <c r="C92" s="12"/>
      <c r="D92" s="12"/>
      <c r="E92" s="12"/>
      <c r="F92" s="12"/>
      <c r="G92" s="12"/>
      <c r="H92" s="12"/>
      <c r="I92" s="12"/>
      <c r="J92" s="12"/>
      <c r="K92" s="23"/>
      <c r="L92" s="12"/>
      <c r="M92" s="12"/>
      <c r="N92" s="12"/>
    </row>
    <row r="93" spans="1:14" s="22" customFormat="1">
      <c r="A93" s="12"/>
      <c r="B93" s="12"/>
      <c r="C93" s="12"/>
      <c r="D93" s="12"/>
      <c r="E93" s="12"/>
      <c r="F93" s="12"/>
      <c r="G93" s="12"/>
      <c r="H93" s="12"/>
      <c r="I93" s="12"/>
      <c r="J93" s="12"/>
      <c r="K93" s="23"/>
      <c r="L93" s="12"/>
      <c r="M93" s="12"/>
      <c r="N93" s="12"/>
    </row>
    <row r="94" spans="1:14" s="22" customFormat="1">
      <c r="A94" s="12"/>
      <c r="B94" s="12"/>
      <c r="C94" s="12"/>
      <c r="D94" s="12"/>
      <c r="E94" s="12"/>
      <c r="F94" s="12"/>
      <c r="G94" s="12"/>
      <c r="H94" s="12"/>
      <c r="I94" s="12"/>
      <c r="J94" s="12"/>
      <c r="K94" s="23"/>
      <c r="L94" s="12"/>
      <c r="M94" s="12"/>
      <c r="N94" s="12"/>
    </row>
    <row r="95" spans="1:14" s="22" customFormat="1">
      <c r="A95" s="12"/>
      <c r="B95" s="12"/>
      <c r="C95" s="12"/>
      <c r="D95" s="12"/>
      <c r="E95" s="12"/>
      <c r="F95" s="12"/>
      <c r="G95" s="12"/>
      <c r="H95" s="12"/>
      <c r="I95" s="12"/>
      <c r="J95" s="12"/>
      <c r="K95" s="23"/>
      <c r="L95" s="12"/>
      <c r="M95" s="12"/>
      <c r="N95" s="12"/>
    </row>
    <row r="96" spans="1:14" s="22" customFormat="1">
      <c r="A96" s="12"/>
      <c r="B96" s="12"/>
      <c r="C96" s="12"/>
      <c r="D96" s="12"/>
      <c r="E96" s="12"/>
      <c r="F96" s="12"/>
      <c r="G96" s="12"/>
      <c r="H96" s="12"/>
      <c r="I96" s="12"/>
      <c r="J96" s="12"/>
      <c r="K96" s="23"/>
      <c r="L96" s="12"/>
      <c r="M96" s="12"/>
      <c r="N96" s="12"/>
    </row>
    <row r="97" spans="1:48" s="22" customFormat="1">
      <c r="A97" s="12"/>
      <c r="B97" s="12"/>
      <c r="C97" s="12"/>
      <c r="D97" s="12"/>
      <c r="E97" s="12"/>
      <c r="F97" s="12"/>
      <c r="G97" s="12"/>
      <c r="H97" s="12"/>
      <c r="I97" s="12"/>
      <c r="J97" s="12"/>
      <c r="K97" s="23"/>
      <c r="L97" s="12"/>
      <c r="M97" s="12"/>
      <c r="N97" s="12"/>
    </row>
    <row r="98" spans="1:48" s="22" customFormat="1">
      <c r="A98" s="12"/>
      <c r="B98" s="12"/>
      <c r="C98" s="12"/>
      <c r="D98" s="12"/>
      <c r="E98" s="12"/>
      <c r="F98" s="12"/>
      <c r="G98" s="12"/>
      <c r="H98" s="12"/>
      <c r="I98" s="12"/>
      <c r="J98" s="12"/>
      <c r="K98" s="23"/>
      <c r="L98" s="12"/>
      <c r="M98" s="12"/>
      <c r="N98" s="12"/>
    </row>
    <row r="99" spans="1:48" s="22" customFormat="1">
      <c r="A99" s="12"/>
      <c r="B99" s="12"/>
      <c r="C99" s="12"/>
      <c r="D99" s="12"/>
      <c r="E99" s="12"/>
      <c r="F99" s="12"/>
      <c r="G99" s="12"/>
      <c r="H99" s="12"/>
      <c r="I99" s="12"/>
      <c r="J99" s="12"/>
      <c r="K99" s="23"/>
      <c r="L99" s="12"/>
      <c r="M99" s="12"/>
      <c r="N99" s="12"/>
    </row>
    <row r="100" spans="1:48" s="22" customFormat="1">
      <c r="A100" s="12"/>
      <c r="B100" s="12"/>
      <c r="C100" s="12"/>
      <c r="D100" s="12"/>
      <c r="E100" s="12"/>
      <c r="F100" s="12"/>
      <c r="G100" s="12"/>
      <c r="H100" s="12"/>
      <c r="I100" s="12"/>
      <c r="J100" s="12"/>
      <c r="K100" s="23"/>
      <c r="L100" s="12"/>
      <c r="M100" s="12"/>
      <c r="N100" s="12"/>
    </row>
    <row r="101" spans="1:48" s="22" customFormat="1">
      <c r="A101" s="12"/>
      <c r="B101" s="12"/>
      <c r="C101" s="12"/>
      <c r="D101" s="12"/>
      <c r="E101" s="12"/>
      <c r="F101" s="12"/>
      <c r="G101" s="12"/>
      <c r="H101" s="12"/>
      <c r="I101" s="12"/>
      <c r="J101" s="12"/>
      <c r="K101" s="23"/>
      <c r="L101" s="12"/>
      <c r="M101" s="12"/>
      <c r="N101" s="12"/>
    </row>
    <row r="102" spans="1:48" s="22" customFormat="1">
      <c r="A102" s="12"/>
      <c r="B102" s="12"/>
      <c r="C102" s="12"/>
      <c r="D102" s="12"/>
      <c r="E102" s="12"/>
      <c r="F102" s="12"/>
      <c r="G102" s="12"/>
      <c r="H102" s="12"/>
      <c r="I102" s="12"/>
      <c r="J102" s="12"/>
      <c r="K102" s="23"/>
      <c r="L102" s="12"/>
      <c r="M102" s="12"/>
      <c r="N102" s="12"/>
    </row>
    <row r="103" spans="1:48" s="22" customFormat="1">
      <c r="A103" s="12"/>
      <c r="B103" s="12"/>
      <c r="C103" s="12"/>
      <c r="D103" s="12"/>
      <c r="E103" s="12"/>
      <c r="F103" s="12"/>
      <c r="G103" s="12"/>
      <c r="H103" s="12"/>
      <c r="I103" s="12"/>
      <c r="J103" s="12"/>
      <c r="K103" s="23"/>
      <c r="L103" s="12"/>
      <c r="M103" s="12"/>
      <c r="N103" s="12"/>
      <c r="AJ103" s="140" t="s">
        <v>35</v>
      </c>
      <c r="AK103" s="140" t="s">
        <v>32</v>
      </c>
      <c r="AL103" s="172" t="s">
        <v>29</v>
      </c>
      <c r="AM103" s="173"/>
    </row>
    <row r="104" spans="1:48" s="22" customFormat="1" ht="30">
      <c r="A104" s="12"/>
      <c r="B104" s="12"/>
      <c r="C104" s="12"/>
      <c r="D104" s="12"/>
      <c r="E104" s="12"/>
      <c r="F104" s="12"/>
      <c r="G104" s="12"/>
      <c r="H104" s="12"/>
      <c r="I104" s="12"/>
      <c r="J104" s="12"/>
      <c r="K104" s="23"/>
      <c r="L104" s="12"/>
      <c r="M104" s="12"/>
      <c r="N104" s="12"/>
      <c r="AJ104" s="141"/>
      <c r="AK104" s="141"/>
      <c r="AL104" s="33" t="s">
        <v>30</v>
      </c>
      <c r="AM104" s="33" t="s">
        <v>31</v>
      </c>
      <c r="AQ104" s="27" t="s">
        <v>4</v>
      </c>
      <c r="AR104" s="8" t="s">
        <v>5</v>
      </c>
      <c r="AS104" s="8" t="s">
        <v>6</v>
      </c>
      <c r="AT104" s="8" t="s">
        <v>7</v>
      </c>
      <c r="AU104" s="8" t="s">
        <v>40</v>
      </c>
      <c r="AV104" s="8" t="s">
        <v>96</v>
      </c>
    </row>
    <row r="105" spans="1:48" s="22" customFormat="1">
      <c r="A105" s="12"/>
      <c r="B105" s="12"/>
      <c r="C105" s="12"/>
      <c r="D105" s="12"/>
      <c r="E105" s="12"/>
      <c r="F105" s="12"/>
      <c r="G105" s="12"/>
      <c r="H105" s="12"/>
      <c r="I105" s="12"/>
      <c r="J105" s="12"/>
      <c r="K105" s="23"/>
      <c r="L105" s="12"/>
      <c r="M105" s="12"/>
      <c r="N105" s="12"/>
      <c r="AJ105" s="29">
        <v>38808</v>
      </c>
      <c r="AK105" s="25" t="s">
        <v>33</v>
      </c>
      <c r="AL105" s="26">
        <f t="shared" ref="AL105:AL168" si="29">EOMONTH(AJ105,0)+5</f>
        <v>38842</v>
      </c>
      <c r="AM105" s="26">
        <f t="shared" ref="AM105:AM115" si="30">EOMONTH(AJ105,0)+6</f>
        <v>38843</v>
      </c>
      <c r="AQ105" s="29">
        <v>38808</v>
      </c>
      <c r="AR105" s="8">
        <v>12</v>
      </c>
      <c r="AS105" s="10" t="s">
        <v>8</v>
      </c>
      <c r="AT105" s="30" t="s">
        <v>46</v>
      </c>
      <c r="AU105" s="30">
        <v>365</v>
      </c>
      <c r="AV105" s="45">
        <v>0.13</v>
      </c>
    </row>
    <row r="106" spans="1:48" s="22" customFormat="1">
      <c r="A106" s="12"/>
      <c r="B106" s="12"/>
      <c r="C106" s="12"/>
      <c r="D106" s="12"/>
      <c r="E106" s="12"/>
      <c r="F106" s="12"/>
      <c r="G106" s="12"/>
      <c r="H106" s="12"/>
      <c r="I106" s="12"/>
      <c r="J106" s="12"/>
      <c r="K106" s="23"/>
      <c r="L106" s="12"/>
      <c r="M106" s="12"/>
      <c r="N106" s="12"/>
      <c r="AJ106" s="29">
        <v>38838</v>
      </c>
      <c r="AK106" s="25" t="s">
        <v>33</v>
      </c>
      <c r="AL106" s="26">
        <f t="shared" si="29"/>
        <v>38873</v>
      </c>
      <c r="AM106" s="26">
        <f t="shared" si="30"/>
        <v>38874</v>
      </c>
      <c r="AQ106" s="29">
        <v>38838</v>
      </c>
      <c r="AR106" s="8">
        <v>12</v>
      </c>
      <c r="AS106" s="10" t="s">
        <v>8</v>
      </c>
      <c r="AT106" s="30" t="s">
        <v>46</v>
      </c>
      <c r="AU106" s="30">
        <v>365</v>
      </c>
      <c r="AV106" s="45">
        <v>0.13</v>
      </c>
    </row>
    <row r="107" spans="1:48" s="22" customFormat="1">
      <c r="A107" s="12"/>
      <c r="B107" s="12"/>
      <c r="C107" s="12"/>
      <c r="D107" s="12"/>
      <c r="E107" s="12"/>
      <c r="F107" s="12"/>
      <c r="G107" s="12"/>
      <c r="H107" s="12"/>
      <c r="I107" s="12"/>
      <c r="J107" s="12"/>
      <c r="K107" s="23"/>
      <c r="L107" s="12"/>
      <c r="M107" s="12"/>
      <c r="N107" s="12"/>
      <c r="AJ107" s="29">
        <v>38869</v>
      </c>
      <c r="AK107" s="25" t="s">
        <v>33</v>
      </c>
      <c r="AL107" s="26">
        <f t="shared" si="29"/>
        <v>38903</v>
      </c>
      <c r="AM107" s="26">
        <f t="shared" si="30"/>
        <v>38904</v>
      </c>
      <c r="AQ107" s="29">
        <v>38869</v>
      </c>
      <c r="AR107" s="8">
        <v>12</v>
      </c>
      <c r="AS107" s="10" t="s">
        <v>8</v>
      </c>
      <c r="AT107" s="30" t="s">
        <v>46</v>
      </c>
      <c r="AU107" s="30">
        <v>365</v>
      </c>
      <c r="AV107" s="45">
        <v>0.13</v>
      </c>
    </row>
    <row r="108" spans="1:48" s="22" customFormat="1">
      <c r="A108" s="12"/>
      <c r="B108" s="12"/>
      <c r="C108" s="12"/>
      <c r="D108" s="12"/>
      <c r="E108" s="12"/>
      <c r="F108" s="12"/>
      <c r="G108" s="12"/>
      <c r="H108" s="12"/>
      <c r="I108" s="12"/>
      <c r="J108" s="12"/>
      <c r="K108" s="23"/>
      <c r="L108" s="12"/>
      <c r="M108" s="12"/>
      <c r="N108" s="12"/>
      <c r="AJ108" s="29">
        <v>38899</v>
      </c>
      <c r="AK108" s="25" t="s">
        <v>33</v>
      </c>
      <c r="AL108" s="26">
        <f t="shared" si="29"/>
        <v>38934</v>
      </c>
      <c r="AM108" s="26">
        <f t="shared" si="30"/>
        <v>38935</v>
      </c>
      <c r="AQ108" s="29">
        <v>38899</v>
      </c>
      <c r="AR108" s="8">
        <v>12</v>
      </c>
      <c r="AS108" s="10" t="s">
        <v>10</v>
      </c>
      <c r="AT108" s="30" t="s">
        <v>46</v>
      </c>
      <c r="AU108" s="30">
        <v>365</v>
      </c>
      <c r="AV108" s="45">
        <v>0.13</v>
      </c>
    </row>
    <row r="109" spans="1:48" s="22" customFormat="1">
      <c r="A109" s="12"/>
      <c r="B109" s="12"/>
      <c r="C109" s="12"/>
      <c r="D109" s="12"/>
      <c r="E109" s="12"/>
      <c r="F109" s="12"/>
      <c r="G109" s="12"/>
      <c r="H109" s="12"/>
      <c r="I109" s="12"/>
      <c r="J109" s="12"/>
      <c r="K109" s="23"/>
      <c r="L109" s="12"/>
      <c r="M109" s="12"/>
      <c r="N109" s="12"/>
      <c r="AJ109" s="29">
        <v>38930</v>
      </c>
      <c r="AK109" s="25" t="s">
        <v>33</v>
      </c>
      <c r="AL109" s="26">
        <f t="shared" si="29"/>
        <v>38965</v>
      </c>
      <c r="AM109" s="26">
        <f t="shared" si="30"/>
        <v>38966</v>
      </c>
      <c r="AQ109" s="29">
        <v>38930</v>
      </c>
      <c r="AR109" s="8">
        <v>12</v>
      </c>
      <c r="AS109" s="10" t="s">
        <v>10</v>
      </c>
      <c r="AT109" s="30" t="s">
        <v>46</v>
      </c>
      <c r="AU109" s="30">
        <v>365</v>
      </c>
      <c r="AV109" s="45">
        <v>0.13</v>
      </c>
    </row>
    <row r="110" spans="1:48" s="22" customFormat="1">
      <c r="A110" s="12"/>
      <c r="B110" s="12"/>
      <c r="C110" s="12"/>
      <c r="D110" s="12"/>
      <c r="E110" s="12"/>
      <c r="F110" s="12"/>
      <c r="G110" s="12"/>
      <c r="H110" s="12"/>
      <c r="I110" s="12"/>
      <c r="J110" s="12"/>
      <c r="K110" s="23"/>
      <c r="L110" s="12"/>
      <c r="M110" s="12"/>
      <c r="N110" s="12"/>
      <c r="AJ110" s="29">
        <v>38961</v>
      </c>
      <c r="AK110" s="25" t="s">
        <v>33</v>
      </c>
      <c r="AL110" s="26">
        <f t="shared" si="29"/>
        <v>38995</v>
      </c>
      <c r="AM110" s="26">
        <f t="shared" si="30"/>
        <v>38996</v>
      </c>
      <c r="AQ110" s="29">
        <v>38961</v>
      </c>
      <c r="AR110" s="8">
        <v>12</v>
      </c>
      <c r="AS110" s="10" t="s">
        <v>10</v>
      </c>
      <c r="AT110" s="30" t="s">
        <v>46</v>
      </c>
      <c r="AU110" s="30">
        <v>365</v>
      </c>
      <c r="AV110" s="45">
        <v>0.13</v>
      </c>
    </row>
    <row r="111" spans="1:48" s="22" customFormat="1">
      <c r="A111" s="12"/>
      <c r="B111" s="12"/>
      <c r="C111" s="12"/>
      <c r="D111" s="12"/>
      <c r="E111" s="12"/>
      <c r="F111" s="12"/>
      <c r="G111" s="12"/>
      <c r="H111" s="12"/>
      <c r="I111" s="12"/>
      <c r="J111" s="12"/>
      <c r="K111" s="23"/>
      <c r="L111" s="12"/>
      <c r="M111" s="12"/>
      <c r="N111" s="12"/>
      <c r="AJ111" s="29">
        <v>38991</v>
      </c>
      <c r="AK111" s="25" t="s">
        <v>33</v>
      </c>
      <c r="AL111" s="26">
        <f t="shared" si="29"/>
        <v>39026</v>
      </c>
      <c r="AM111" s="26">
        <f t="shared" si="30"/>
        <v>39027</v>
      </c>
      <c r="AQ111" s="29">
        <v>38991</v>
      </c>
      <c r="AR111" s="8">
        <v>12</v>
      </c>
      <c r="AS111" s="10" t="s">
        <v>11</v>
      </c>
      <c r="AT111" s="30" t="s">
        <v>46</v>
      </c>
      <c r="AU111" s="30">
        <v>365</v>
      </c>
      <c r="AV111" s="45">
        <v>0.13</v>
      </c>
    </row>
    <row r="112" spans="1:48" s="22" customFormat="1">
      <c r="A112" s="12"/>
      <c r="B112" s="12"/>
      <c r="C112" s="12"/>
      <c r="D112" s="12"/>
      <c r="E112" s="12"/>
      <c r="F112" s="12"/>
      <c r="G112" s="12"/>
      <c r="H112" s="12"/>
      <c r="I112" s="12"/>
      <c r="J112" s="12"/>
      <c r="K112" s="23"/>
      <c r="L112" s="12"/>
      <c r="M112" s="12"/>
      <c r="N112" s="12"/>
      <c r="AJ112" s="29">
        <v>39022</v>
      </c>
      <c r="AK112" s="25" t="s">
        <v>33</v>
      </c>
      <c r="AL112" s="26">
        <f t="shared" si="29"/>
        <v>39056</v>
      </c>
      <c r="AM112" s="26">
        <f t="shared" si="30"/>
        <v>39057</v>
      </c>
      <c r="AQ112" s="29">
        <v>39022</v>
      </c>
      <c r="AR112" s="8">
        <v>12</v>
      </c>
      <c r="AS112" s="10" t="s">
        <v>11</v>
      </c>
      <c r="AT112" s="30" t="s">
        <v>46</v>
      </c>
      <c r="AU112" s="30">
        <v>365</v>
      </c>
      <c r="AV112" s="45">
        <v>0.13</v>
      </c>
    </row>
    <row r="113" spans="1:48" s="22" customFormat="1">
      <c r="A113" s="12"/>
      <c r="B113" s="12"/>
      <c r="C113" s="12"/>
      <c r="D113" s="12"/>
      <c r="E113" s="12"/>
      <c r="F113" s="12"/>
      <c r="G113" s="12"/>
      <c r="H113" s="12"/>
      <c r="I113" s="12"/>
      <c r="J113" s="12"/>
      <c r="K113" s="23"/>
      <c r="L113" s="12"/>
      <c r="M113" s="12"/>
      <c r="N113" s="12"/>
      <c r="AJ113" s="29">
        <v>39052</v>
      </c>
      <c r="AK113" s="25" t="s">
        <v>33</v>
      </c>
      <c r="AL113" s="26">
        <f t="shared" si="29"/>
        <v>39087</v>
      </c>
      <c r="AM113" s="26">
        <f t="shared" si="30"/>
        <v>39088</v>
      </c>
      <c r="AQ113" s="29">
        <v>39052</v>
      </c>
      <c r="AR113" s="8">
        <v>12</v>
      </c>
      <c r="AS113" s="10" t="s">
        <v>11</v>
      </c>
      <c r="AT113" s="30" t="s">
        <v>46</v>
      </c>
      <c r="AU113" s="30">
        <v>365</v>
      </c>
      <c r="AV113" s="45">
        <v>0.13</v>
      </c>
    </row>
    <row r="114" spans="1:48" s="22" customFormat="1">
      <c r="A114" s="12"/>
      <c r="B114" s="12"/>
      <c r="C114" s="12"/>
      <c r="D114" s="12"/>
      <c r="E114" s="12"/>
      <c r="F114" s="12"/>
      <c r="G114" s="12"/>
      <c r="H114" s="12"/>
      <c r="I114" s="12"/>
      <c r="J114" s="12"/>
      <c r="K114" s="23"/>
      <c r="L114" s="12"/>
      <c r="M114" s="12"/>
      <c r="N114" s="12"/>
      <c r="AJ114" s="29">
        <v>39083</v>
      </c>
      <c r="AK114" s="25" t="s">
        <v>33</v>
      </c>
      <c r="AL114" s="26">
        <f t="shared" si="29"/>
        <v>39118</v>
      </c>
      <c r="AM114" s="26">
        <f t="shared" si="30"/>
        <v>39119</v>
      </c>
      <c r="AQ114" s="29">
        <v>39083</v>
      </c>
      <c r="AR114" s="8">
        <v>12</v>
      </c>
      <c r="AS114" s="10" t="s">
        <v>12</v>
      </c>
      <c r="AT114" s="30" t="s">
        <v>46</v>
      </c>
      <c r="AU114" s="30">
        <v>365</v>
      </c>
      <c r="AV114" s="45">
        <v>0.13</v>
      </c>
    </row>
    <row r="115" spans="1:48" s="22" customFormat="1">
      <c r="A115" s="12"/>
      <c r="B115" s="12"/>
      <c r="C115" s="12"/>
      <c r="D115" s="12"/>
      <c r="E115" s="12"/>
      <c r="F115" s="12"/>
      <c r="G115" s="12"/>
      <c r="H115" s="12"/>
      <c r="I115" s="12"/>
      <c r="J115" s="12"/>
      <c r="K115" s="23"/>
      <c r="L115" s="12"/>
      <c r="M115" s="12"/>
      <c r="N115" s="12"/>
      <c r="AJ115" s="29">
        <v>39114</v>
      </c>
      <c r="AK115" s="25" t="s">
        <v>33</v>
      </c>
      <c r="AL115" s="26">
        <f t="shared" si="29"/>
        <v>39146</v>
      </c>
      <c r="AM115" s="26">
        <f t="shared" si="30"/>
        <v>39147</v>
      </c>
      <c r="AQ115" s="29">
        <v>39114</v>
      </c>
      <c r="AR115" s="8">
        <v>12</v>
      </c>
      <c r="AS115" s="10" t="s">
        <v>12</v>
      </c>
      <c r="AT115" s="30" t="s">
        <v>46</v>
      </c>
      <c r="AU115" s="30">
        <v>365</v>
      </c>
      <c r="AV115" s="45">
        <v>0.13</v>
      </c>
    </row>
    <row r="116" spans="1:48" s="22" customFormat="1">
      <c r="A116" s="12"/>
      <c r="B116" s="12"/>
      <c r="C116" s="12"/>
      <c r="D116" s="12"/>
      <c r="E116" s="12"/>
      <c r="F116" s="12"/>
      <c r="G116" s="12"/>
      <c r="H116" s="12"/>
      <c r="I116" s="12"/>
      <c r="J116" s="12"/>
      <c r="K116" s="23"/>
      <c r="L116" s="12"/>
      <c r="M116" s="12"/>
      <c r="N116" s="12"/>
      <c r="AJ116" s="29">
        <v>39142</v>
      </c>
      <c r="AK116" s="25" t="s">
        <v>33</v>
      </c>
      <c r="AL116" s="26">
        <f>EOMONTH(AJ116,0)</f>
        <v>39172</v>
      </c>
      <c r="AM116" s="26">
        <f>EOMONTH(AJ116,0)</f>
        <v>39172</v>
      </c>
      <c r="AQ116" s="29">
        <v>39142</v>
      </c>
      <c r="AR116" s="8">
        <v>12</v>
      </c>
      <c r="AS116" s="10" t="s">
        <v>12</v>
      </c>
      <c r="AT116" s="30" t="s">
        <v>46</v>
      </c>
      <c r="AU116" s="30">
        <v>365</v>
      </c>
      <c r="AV116" s="45">
        <v>0.13</v>
      </c>
    </row>
    <row r="117" spans="1:48" s="22" customFormat="1">
      <c r="A117" s="12"/>
      <c r="B117" s="12"/>
      <c r="C117" s="12"/>
      <c r="D117" s="12"/>
      <c r="E117" s="12"/>
      <c r="F117" s="12"/>
      <c r="G117" s="12"/>
      <c r="H117" s="12"/>
      <c r="I117" s="12"/>
      <c r="J117" s="12"/>
      <c r="K117" s="23"/>
      <c r="L117" s="12"/>
      <c r="M117" s="12"/>
      <c r="N117" s="12"/>
      <c r="AJ117" s="29">
        <v>39173</v>
      </c>
      <c r="AK117" s="25" t="s">
        <v>33</v>
      </c>
      <c r="AL117" s="26">
        <f t="shared" si="29"/>
        <v>39207</v>
      </c>
      <c r="AM117" s="26">
        <f t="shared" ref="AM117:AM127" si="31">EOMONTH(AJ117,0)+6</f>
        <v>39208</v>
      </c>
      <c r="AQ117" s="29">
        <v>39173</v>
      </c>
      <c r="AR117" s="8">
        <v>12</v>
      </c>
      <c r="AS117" s="10" t="s">
        <v>8</v>
      </c>
      <c r="AT117" s="30" t="s">
        <v>47</v>
      </c>
      <c r="AU117" s="30">
        <v>366</v>
      </c>
      <c r="AV117" s="45">
        <v>0.13</v>
      </c>
    </row>
    <row r="118" spans="1:48" s="22" customFormat="1">
      <c r="A118" s="12"/>
      <c r="B118" s="12"/>
      <c r="C118" s="12"/>
      <c r="D118" s="12"/>
      <c r="E118" s="12"/>
      <c r="F118" s="12"/>
      <c r="G118" s="12"/>
      <c r="H118" s="12"/>
      <c r="I118" s="12"/>
      <c r="J118" s="12"/>
      <c r="K118" s="23"/>
      <c r="L118" s="12"/>
      <c r="M118" s="12"/>
      <c r="N118" s="12"/>
      <c r="AJ118" s="29">
        <v>39203</v>
      </c>
      <c r="AK118" s="25" t="s">
        <v>33</v>
      </c>
      <c r="AL118" s="26">
        <f t="shared" si="29"/>
        <v>39238</v>
      </c>
      <c r="AM118" s="26">
        <f t="shared" si="31"/>
        <v>39239</v>
      </c>
      <c r="AQ118" s="29">
        <v>39203</v>
      </c>
      <c r="AR118" s="8">
        <v>12</v>
      </c>
      <c r="AS118" s="10" t="s">
        <v>8</v>
      </c>
      <c r="AT118" s="30" t="s">
        <v>47</v>
      </c>
      <c r="AU118" s="30">
        <v>366</v>
      </c>
      <c r="AV118" s="45">
        <v>0.13</v>
      </c>
    </row>
    <row r="119" spans="1:48" s="22" customFormat="1">
      <c r="A119" s="12"/>
      <c r="B119" s="12"/>
      <c r="C119" s="12"/>
      <c r="D119" s="12"/>
      <c r="E119" s="12"/>
      <c r="F119" s="12"/>
      <c r="G119" s="12"/>
      <c r="H119" s="12"/>
      <c r="I119" s="12"/>
      <c r="J119" s="12"/>
      <c r="K119" s="23"/>
      <c r="L119" s="12"/>
      <c r="M119" s="12"/>
      <c r="N119" s="12"/>
      <c r="AJ119" s="29">
        <v>39234</v>
      </c>
      <c r="AK119" s="25" t="s">
        <v>33</v>
      </c>
      <c r="AL119" s="26">
        <f t="shared" si="29"/>
        <v>39268</v>
      </c>
      <c r="AM119" s="26">
        <f t="shared" si="31"/>
        <v>39269</v>
      </c>
      <c r="AQ119" s="29">
        <v>39234</v>
      </c>
      <c r="AR119" s="8">
        <v>12</v>
      </c>
      <c r="AS119" s="10" t="s">
        <v>8</v>
      </c>
      <c r="AT119" s="30" t="s">
        <v>47</v>
      </c>
      <c r="AU119" s="30">
        <v>366</v>
      </c>
      <c r="AV119" s="45">
        <v>0.13</v>
      </c>
    </row>
    <row r="120" spans="1:48" s="22" customFormat="1">
      <c r="A120" s="12"/>
      <c r="B120" s="12"/>
      <c r="C120" s="12"/>
      <c r="D120" s="12"/>
      <c r="E120" s="12"/>
      <c r="F120" s="12"/>
      <c r="G120" s="12"/>
      <c r="H120" s="12"/>
      <c r="I120" s="12"/>
      <c r="J120" s="12"/>
      <c r="K120" s="23"/>
      <c r="L120" s="12"/>
      <c r="M120" s="12"/>
      <c r="N120" s="12"/>
      <c r="AJ120" s="29">
        <v>39264</v>
      </c>
      <c r="AK120" s="25" t="s">
        <v>33</v>
      </c>
      <c r="AL120" s="26">
        <f t="shared" si="29"/>
        <v>39299</v>
      </c>
      <c r="AM120" s="26">
        <f t="shared" si="31"/>
        <v>39300</v>
      </c>
      <c r="AQ120" s="29">
        <v>39264</v>
      </c>
      <c r="AR120" s="8">
        <v>12</v>
      </c>
      <c r="AS120" s="10" t="s">
        <v>10</v>
      </c>
      <c r="AT120" s="30" t="s">
        <v>47</v>
      </c>
      <c r="AU120" s="30">
        <v>366</v>
      </c>
      <c r="AV120" s="45">
        <v>0.13</v>
      </c>
    </row>
    <row r="121" spans="1:48" s="22" customFormat="1">
      <c r="A121" s="12"/>
      <c r="B121" s="12"/>
      <c r="C121" s="12"/>
      <c r="D121" s="12"/>
      <c r="E121" s="12"/>
      <c r="F121" s="12"/>
      <c r="G121" s="12"/>
      <c r="H121" s="12"/>
      <c r="I121" s="12"/>
      <c r="J121" s="12"/>
      <c r="K121" s="23"/>
      <c r="L121" s="12"/>
      <c r="M121" s="12"/>
      <c r="N121" s="12"/>
      <c r="AJ121" s="29">
        <v>39295</v>
      </c>
      <c r="AK121" s="25" t="s">
        <v>33</v>
      </c>
      <c r="AL121" s="26">
        <f t="shared" si="29"/>
        <v>39330</v>
      </c>
      <c r="AM121" s="26">
        <f t="shared" si="31"/>
        <v>39331</v>
      </c>
      <c r="AQ121" s="29">
        <v>39295</v>
      </c>
      <c r="AR121" s="8">
        <v>12</v>
      </c>
      <c r="AS121" s="10" t="s">
        <v>10</v>
      </c>
      <c r="AT121" s="30" t="s">
        <v>47</v>
      </c>
      <c r="AU121" s="30">
        <v>366</v>
      </c>
      <c r="AV121" s="45">
        <v>0.13</v>
      </c>
    </row>
    <row r="122" spans="1:48" s="22" customFormat="1">
      <c r="A122" s="12"/>
      <c r="B122" s="12"/>
      <c r="C122" s="12"/>
      <c r="D122" s="12"/>
      <c r="E122" s="12"/>
      <c r="F122" s="12"/>
      <c r="G122" s="12"/>
      <c r="H122" s="12"/>
      <c r="I122" s="12"/>
      <c r="J122" s="12"/>
      <c r="K122" s="23"/>
      <c r="L122" s="12"/>
      <c r="M122" s="12"/>
      <c r="N122" s="12"/>
      <c r="AJ122" s="29">
        <v>39326</v>
      </c>
      <c r="AK122" s="25" t="s">
        <v>33</v>
      </c>
      <c r="AL122" s="26">
        <f t="shared" si="29"/>
        <v>39360</v>
      </c>
      <c r="AM122" s="26">
        <f t="shared" si="31"/>
        <v>39361</v>
      </c>
      <c r="AQ122" s="29">
        <v>39326</v>
      </c>
      <c r="AR122" s="8">
        <v>12</v>
      </c>
      <c r="AS122" s="10" t="s">
        <v>10</v>
      </c>
      <c r="AT122" s="30" t="s">
        <v>47</v>
      </c>
      <c r="AU122" s="30">
        <v>366</v>
      </c>
      <c r="AV122" s="45">
        <v>0.13</v>
      </c>
    </row>
    <row r="123" spans="1:48" s="22" customFormat="1">
      <c r="A123" s="12"/>
      <c r="B123" s="12"/>
      <c r="C123" s="12"/>
      <c r="D123" s="12"/>
      <c r="E123" s="12"/>
      <c r="F123" s="12"/>
      <c r="G123" s="12"/>
      <c r="H123" s="12"/>
      <c r="I123" s="12"/>
      <c r="J123" s="12"/>
      <c r="K123" s="23"/>
      <c r="L123" s="12"/>
      <c r="M123" s="12"/>
      <c r="N123" s="12"/>
      <c r="AJ123" s="29">
        <v>39356</v>
      </c>
      <c r="AK123" s="25" t="s">
        <v>33</v>
      </c>
      <c r="AL123" s="26">
        <f t="shared" si="29"/>
        <v>39391</v>
      </c>
      <c r="AM123" s="26">
        <f t="shared" si="31"/>
        <v>39392</v>
      </c>
      <c r="AQ123" s="29">
        <v>39356</v>
      </c>
      <c r="AR123" s="8">
        <v>12</v>
      </c>
      <c r="AS123" s="10" t="s">
        <v>11</v>
      </c>
      <c r="AT123" s="30" t="s">
        <v>47</v>
      </c>
      <c r="AU123" s="30">
        <v>366</v>
      </c>
      <c r="AV123" s="45">
        <v>0.13</v>
      </c>
    </row>
    <row r="124" spans="1:48" s="22" customFormat="1">
      <c r="A124" s="12"/>
      <c r="B124" s="12"/>
      <c r="C124" s="12"/>
      <c r="D124" s="12"/>
      <c r="E124" s="12"/>
      <c r="F124" s="12"/>
      <c r="G124" s="12"/>
      <c r="H124" s="12"/>
      <c r="I124" s="12"/>
      <c r="J124" s="12"/>
      <c r="K124" s="23"/>
      <c r="L124" s="12"/>
      <c r="M124" s="12"/>
      <c r="N124" s="12"/>
      <c r="AJ124" s="29">
        <v>39387</v>
      </c>
      <c r="AK124" s="25" t="s">
        <v>33</v>
      </c>
      <c r="AL124" s="26">
        <f t="shared" si="29"/>
        <v>39421</v>
      </c>
      <c r="AM124" s="26">
        <f t="shared" si="31"/>
        <v>39422</v>
      </c>
      <c r="AQ124" s="29">
        <v>39387</v>
      </c>
      <c r="AR124" s="8">
        <v>12</v>
      </c>
      <c r="AS124" s="10" t="s">
        <v>11</v>
      </c>
      <c r="AT124" s="30" t="s">
        <v>47</v>
      </c>
      <c r="AU124" s="30">
        <v>366</v>
      </c>
      <c r="AV124" s="45">
        <v>0.13</v>
      </c>
    </row>
    <row r="125" spans="1:48" s="22" customFormat="1">
      <c r="A125" s="12"/>
      <c r="B125" s="12"/>
      <c r="C125" s="12"/>
      <c r="D125" s="12"/>
      <c r="E125" s="12"/>
      <c r="F125" s="12"/>
      <c r="G125" s="12"/>
      <c r="H125" s="12"/>
      <c r="I125" s="12"/>
      <c r="J125" s="12"/>
      <c r="K125" s="23"/>
      <c r="L125" s="12"/>
      <c r="M125" s="12"/>
      <c r="N125" s="12"/>
      <c r="AJ125" s="29">
        <v>39417</v>
      </c>
      <c r="AK125" s="25" t="s">
        <v>33</v>
      </c>
      <c r="AL125" s="26">
        <f t="shared" si="29"/>
        <v>39452</v>
      </c>
      <c r="AM125" s="26">
        <f t="shared" si="31"/>
        <v>39453</v>
      </c>
      <c r="AQ125" s="29">
        <v>39417</v>
      </c>
      <c r="AR125" s="8">
        <v>12</v>
      </c>
      <c r="AS125" s="10" t="s">
        <v>11</v>
      </c>
      <c r="AT125" s="30" t="s">
        <v>47</v>
      </c>
      <c r="AU125" s="30">
        <v>366</v>
      </c>
      <c r="AV125" s="45">
        <v>0.13</v>
      </c>
    </row>
    <row r="126" spans="1:48" s="22" customFormat="1">
      <c r="A126" s="12"/>
      <c r="B126" s="12"/>
      <c r="C126" s="12"/>
      <c r="D126" s="12"/>
      <c r="E126" s="12"/>
      <c r="F126" s="12"/>
      <c r="G126" s="12"/>
      <c r="H126" s="12"/>
      <c r="I126" s="12"/>
      <c r="J126" s="12"/>
      <c r="K126" s="23"/>
      <c r="L126" s="12"/>
      <c r="M126" s="12"/>
      <c r="N126" s="12"/>
      <c r="AJ126" s="29">
        <v>39448</v>
      </c>
      <c r="AK126" s="25" t="s">
        <v>33</v>
      </c>
      <c r="AL126" s="26">
        <f t="shared" si="29"/>
        <v>39483</v>
      </c>
      <c r="AM126" s="26">
        <f t="shared" si="31"/>
        <v>39484</v>
      </c>
      <c r="AQ126" s="29">
        <v>39448</v>
      </c>
      <c r="AR126" s="8">
        <v>12</v>
      </c>
      <c r="AS126" s="10" t="s">
        <v>12</v>
      </c>
      <c r="AT126" s="30" t="s">
        <v>47</v>
      </c>
      <c r="AU126" s="30">
        <v>366</v>
      </c>
      <c r="AV126" s="45">
        <v>0.13</v>
      </c>
    </row>
    <row r="127" spans="1:48" s="22" customFormat="1">
      <c r="A127" s="12"/>
      <c r="B127" s="12"/>
      <c r="C127" s="12"/>
      <c r="D127" s="12"/>
      <c r="E127" s="12"/>
      <c r="F127" s="12"/>
      <c r="G127" s="12"/>
      <c r="H127" s="12"/>
      <c r="I127" s="12"/>
      <c r="J127" s="12"/>
      <c r="K127" s="23"/>
      <c r="L127" s="12"/>
      <c r="M127" s="12"/>
      <c r="N127" s="12"/>
      <c r="AJ127" s="29">
        <v>39479</v>
      </c>
      <c r="AK127" s="25" t="s">
        <v>33</v>
      </c>
      <c r="AL127" s="26">
        <f t="shared" si="29"/>
        <v>39512</v>
      </c>
      <c r="AM127" s="26">
        <f t="shared" si="31"/>
        <v>39513</v>
      </c>
      <c r="AQ127" s="29">
        <v>39479</v>
      </c>
      <c r="AR127" s="8">
        <v>12</v>
      </c>
      <c r="AS127" s="10" t="s">
        <v>12</v>
      </c>
      <c r="AT127" s="30" t="s">
        <v>47</v>
      </c>
      <c r="AU127" s="30">
        <v>366</v>
      </c>
      <c r="AV127" s="45">
        <v>0.13</v>
      </c>
    </row>
    <row r="128" spans="1:48" s="22" customFormat="1">
      <c r="A128" s="12"/>
      <c r="B128" s="12"/>
      <c r="C128" s="12"/>
      <c r="D128" s="12"/>
      <c r="E128" s="12"/>
      <c r="F128" s="12"/>
      <c r="G128" s="12"/>
      <c r="H128" s="12"/>
      <c r="I128" s="12"/>
      <c r="J128" s="12"/>
      <c r="K128" s="23"/>
      <c r="L128" s="12"/>
      <c r="M128" s="12"/>
      <c r="N128" s="12"/>
      <c r="AJ128" s="29">
        <v>39508</v>
      </c>
      <c r="AK128" s="25" t="s">
        <v>33</v>
      </c>
      <c r="AL128" s="26">
        <f>EOMONTH(AJ128,0)</f>
        <v>39538</v>
      </c>
      <c r="AM128" s="26">
        <f>EOMONTH(AJ128,0)</f>
        <v>39538</v>
      </c>
      <c r="AQ128" s="29">
        <v>39508</v>
      </c>
      <c r="AR128" s="8">
        <v>12</v>
      </c>
      <c r="AS128" s="10" t="s">
        <v>12</v>
      </c>
      <c r="AT128" s="30" t="s">
        <v>47</v>
      </c>
      <c r="AU128" s="30">
        <v>366</v>
      </c>
      <c r="AV128" s="45">
        <v>0.13</v>
      </c>
    </row>
    <row r="129" spans="1:48" s="22" customFormat="1">
      <c r="A129" s="12"/>
      <c r="B129" s="12"/>
      <c r="C129" s="12"/>
      <c r="D129" s="12"/>
      <c r="E129" s="12"/>
      <c r="F129" s="12"/>
      <c r="G129" s="12"/>
      <c r="H129" s="12"/>
      <c r="I129" s="12"/>
      <c r="J129" s="12"/>
      <c r="K129" s="23"/>
      <c r="L129" s="12"/>
      <c r="M129" s="12"/>
      <c r="N129" s="12"/>
      <c r="AJ129" s="29">
        <v>39539</v>
      </c>
      <c r="AK129" s="25" t="s">
        <v>33</v>
      </c>
      <c r="AL129" s="26">
        <f t="shared" si="29"/>
        <v>39573</v>
      </c>
      <c r="AM129" s="26">
        <f t="shared" ref="AM129:AM139" si="32">EOMONTH(AJ129,0)+6</f>
        <v>39574</v>
      </c>
      <c r="AQ129" s="29">
        <v>39539</v>
      </c>
      <c r="AR129" s="10">
        <v>12</v>
      </c>
      <c r="AS129" s="10" t="s">
        <v>8</v>
      </c>
      <c r="AT129" s="31" t="s">
        <v>9</v>
      </c>
      <c r="AU129" s="31">
        <v>365</v>
      </c>
      <c r="AV129" s="45">
        <v>0.13</v>
      </c>
    </row>
    <row r="130" spans="1:48" s="22" customFormat="1">
      <c r="A130" s="12"/>
      <c r="B130" s="12"/>
      <c r="C130" s="12"/>
      <c r="D130" s="12"/>
      <c r="E130" s="12"/>
      <c r="F130" s="12"/>
      <c r="G130" s="12"/>
      <c r="H130" s="12"/>
      <c r="I130" s="12"/>
      <c r="J130" s="12"/>
      <c r="K130" s="23"/>
      <c r="L130" s="12"/>
      <c r="M130" s="12"/>
      <c r="N130" s="12"/>
      <c r="AJ130" s="29">
        <v>39569</v>
      </c>
      <c r="AK130" s="25" t="s">
        <v>33</v>
      </c>
      <c r="AL130" s="26">
        <f t="shared" si="29"/>
        <v>39604</v>
      </c>
      <c r="AM130" s="26">
        <f t="shared" si="32"/>
        <v>39605</v>
      </c>
      <c r="AQ130" s="29">
        <v>39569</v>
      </c>
      <c r="AR130" s="10">
        <v>12</v>
      </c>
      <c r="AS130" s="10" t="s">
        <v>8</v>
      </c>
      <c r="AT130" s="31" t="s">
        <v>9</v>
      </c>
      <c r="AU130" s="31">
        <v>365</v>
      </c>
      <c r="AV130" s="45">
        <v>0.13</v>
      </c>
    </row>
    <row r="131" spans="1:48" s="22" customFormat="1">
      <c r="A131" s="12"/>
      <c r="B131" s="12"/>
      <c r="C131" s="12"/>
      <c r="D131" s="12"/>
      <c r="E131" s="12"/>
      <c r="F131" s="12"/>
      <c r="G131" s="12"/>
      <c r="H131" s="12"/>
      <c r="I131" s="12"/>
      <c r="J131" s="12"/>
      <c r="K131" s="23"/>
      <c r="L131" s="12"/>
      <c r="M131" s="12"/>
      <c r="N131" s="12"/>
      <c r="AJ131" s="29">
        <v>39600</v>
      </c>
      <c r="AK131" s="25" t="s">
        <v>33</v>
      </c>
      <c r="AL131" s="26">
        <f t="shared" si="29"/>
        <v>39634</v>
      </c>
      <c r="AM131" s="26">
        <f t="shared" si="32"/>
        <v>39635</v>
      </c>
      <c r="AQ131" s="29">
        <v>39600</v>
      </c>
      <c r="AR131" s="10">
        <v>12</v>
      </c>
      <c r="AS131" s="10" t="s">
        <v>8</v>
      </c>
      <c r="AT131" s="31" t="s">
        <v>9</v>
      </c>
      <c r="AU131" s="31">
        <v>365</v>
      </c>
      <c r="AV131" s="45">
        <v>0.13</v>
      </c>
    </row>
    <row r="132" spans="1:48" s="22" customFormat="1">
      <c r="A132" s="12"/>
      <c r="B132" s="12"/>
      <c r="C132" s="12"/>
      <c r="D132" s="12"/>
      <c r="E132" s="12"/>
      <c r="F132" s="12"/>
      <c r="G132" s="12"/>
      <c r="H132" s="12"/>
      <c r="I132" s="12"/>
      <c r="J132" s="12"/>
      <c r="K132" s="23"/>
      <c r="L132" s="12"/>
      <c r="M132" s="12"/>
      <c r="N132" s="12"/>
      <c r="AJ132" s="29">
        <v>39630</v>
      </c>
      <c r="AK132" s="25" t="s">
        <v>33</v>
      </c>
      <c r="AL132" s="26">
        <f t="shared" si="29"/>
        <v>39665</v>
      </c>
      <c r="AM132" s="26">
        <f t="shared" si="32"/>
        <v>39666</v>
      </c>
      <c r="AQ132" s="29">
        <v>39630</v>
      </c>
      <c r="AR132" s="10">
        <v>12</v>
      </c>
      <c r="AS132" s="10" t="s">
        <v>10</v>
      </c>
      <c r="AT132" s="31" t="s">
        <v>9</v>
      </c>
      <c r="AU132" s="31">
        <v>365</v>
      </c>
      <c r="AV132" s="45">
        <v>0.13</v>
      </c>
    </row>
    <row r="133" spans="1:48" s="22" customFormat="1">
      <c r="A133" s="12"/>
      <c r="B133" s="12"/>
      <c r="C133" s="12"/>
      <c r="D133" s="12"/>
      <c r="E133" s="12"/>
      <c r="F133" s="12"/>
      <c r="G133" s="12"/>
      <c r="H133" s="12"/>
      <c r="I133" s="12"/>
      <c r="J133" s="12"/>
      <c r="K133" s="23"/>
      <c r="L133" s="12"/>
      <c r="M133" s="12"/>
      <c r="N133" s="12"/>
      <c r="AJ133" s="29">
        <v>39661</v>
      </c>
      <c r="AK133" s="25" t="s">
        <v>33</v>
      </c>
      <c r="AL133" s="26">
        <f t="shared" si="29"/>
        <v>39696</v>
      </c>
      <c r="AM133" s="26">
        <f t="shared" si="32"/>
        <v>39697</v>
      </c>
      <c r="AQ133" s="29">
        <v>39661</v>
      </c>
      <c r="AR133" s="10">
        <v>12</v>
      </c>
      <c r="AS133" s="10" t="s">
        <v>10</v>
      </c>
      <c r="AT133" s="31" t="s">
        <v>9</v>
      </c>
      <c r="AU133" s="31">
        <v>365</v>
      </c>
      <c r="AV133" s="45">
        <v>0.13</v>
      </c>
    </row>
    <row r="134" spans="1:48" s="22" customFormat="1">
      <c r="A134" s="12"/>
      <c r="B134" s="12"/>
      <c r="C134" s="12"/>
      <c r="D134" s="12"/>
      <c r="E134" s="12"/>
      <c r="F134" s="12"/>
      <c r="G134" s="12"/>
      <c r="H134" s="12"/>
      <c r="I134" s="12"/>
      <c r="J134" s="12"/>
      <c r="K134" s="23"/>
      <c r="L134" s="12"/>
      <c r="M134" s="12"/>
      <c r="N134" s="12"/>
      <c r="AJ134" s="29">
        <v>39692</v>
      </c>
      <c r="AK134" s="25" t="s">
        <v>33</v>
      </c>
      <c r="AL134" s="26">
        <f t="shared" si="29"/>
        <v>39726</v>
      </c>
      <c r="AM134" s="26">
        <f t="shared" si="32"/>
        <v>39727</v>
      </c>
      <c r="AQ134" s="29">
        <v>39692</v>
      </c>
      <c r="AR134" s="10">
        <v>12</v>
      </c>
      <c r="AS134" s="10" t="s">
        <v>10</v>
      </c>
      <c r="AT134" s="31" t="s">
        <v>9</v>
      </c>
      <c r="AU134" s="31">
        <v>365</v>
      </c>
      <c r="AV134" s="45">
        <v>0.13</v>
      </c>
    </row>
    <row r="135" spans="1:48" s="22" customFormat="1">
      <c r="A135" s="12"/>
      <c r="B135" s="12"/>
      <c r="C135" s="12"/>
      <c r="D135" s="12"/>
      <c r="E135" s="12"/>
      <c r="F135" s="12"/>
      <c r="G135" s="12"/>
      <c r="H135" s="12"/>
      <c r="I135" s="12"/>
      <c r="J135" s="12"/>
      <c r="K135" s="23"/>
      <c r="L135" s="12"/>
      <c r="M135" s="12"/>
      <c r="N135" s="12"/>
      <c r="AJ135" s="29">
        <v>39722</v>
      </c>
      <c r="AK135" s="25" t="s">
        <v>33</v>
      </c>
      <c r="AL135" s="26">
        <f t="shared" si="29"/>
        <v>39757</v>
      </c>
      <c r="AM135" s="26">
        <f t="shared" si="32"/>
        <v>39758</v>
      </c>
      <c r="AQ135" s="29">
        <v>39722</v>
      </c>
      <c r="AR135" s="10">
        <v>12</v>
      </c>
      <c r="AS135" s="10" t="s">
        <v>11</v>
      </c>
      <c r="AT135" s="31" t="s">
        <v>9</v>
      </c>
      <c r="AU135" s="31">
        <v>365</v>
      </c>
      <c r="AV135" s="45">
        <v>0.13</v>
      </c>
    </row>
    <row r="136" spans="1:48" s="22" customFormat="1">
      <c r="A136" s="12"/>
      <c r="B136" s="12"/>
      <c r="C136" s="12"/>
      <c r="D136" s="12"/>
      <c r="E136" s="12"/>
      <c r="F136" s="12"/>
      <c r="G136" s="12"/>
      <c r="H136" s="12"/>
      <c r="I136" s="12"/>
      <c r="J136" s="12"/>
      <c r="K136" s="23"/>
      <c r="L136" s="12"/>
      <c r="M136" s="12"/>
      <c r="N136" s="12"/>
      <c r="AJ136" s="29">
        <v>39753</v>
      </c>
      <c r="AK136" s="25" t="s">
        <v>33</v>
      </c>
      <c r="AL136" s="26">
        <f t="shared" si="29"/>
        <v>39787</v>
      </c>
      <c r="AM136" s="26">
        <f t="shared" si="32"/>
        <v>39788</v>
      </c>
      <c r="AQ136" s="29">
        <v>39753</v>
      </c>
      <c r="AR136" s="10">
        <v>12</v>
      </c>
      <c r="AS136" s="10" t="s">
        <v>11</v>
      </c>
      <c r="AT136" s="31" t="s">
        <v>9</v>
      </c>
      <c r="AU136" s="31">
        <v>365</v>
      </c>
      <c r="AV136" s="45">
        <v>0.13</v>
      </c>
    </row>
    <row r="137" spans="1:48" s="22" customFormat="1">
      <c r="A137" s="12"/>
      <c r="B137" s="12"/>
      <c r="C137" s="12"/>
      <c r="D137" s="12"/>
      <c r="E137" s="12"/>
      <c r="F137" s="12"/>
      <c r="G137" s="12"/>
      <c r="H137" s="12"/>
      <c r="I137" s="12"/>
      <c r="J137" s="12"/>
      <c r="K137" s="23"/>
      <c r="L137" s="12"/>
      <c r="M137" s="12"/>
      <c r="N137" s="12"/>
      <c r="AJ137" s="29">
        <v>39783</v>
      </c>
      <c r="AK137" s="25" t="s">
        <v>33</v>
      </c>
      <c r="AL137" s="26">
        <f t="shared" si="29"/>
        <v>39818</v>
      </c>
      <c r="AM137" s="26">
        <f t="shared" si="32"/>
        <v>39819</v>
      </c>
      <c r="AQ137" s="29">
        <v>39783</v>
      </c>
      <c r="AR137" s="10">
        <v>12</v>
      </c>
      <c r="AS137" s="10" t="s">
        <v>11</v>
      </c>
      <c r="AT137" s="31" t="s">
        <v>9</v>
      </c>
      <c r="AU137" s="31">
        <v>365</v>
      </c>
      <c r="AV137" s="45">
        <v>0.13</v>
      </c>
    </row>
    <row r="138" spans="1:48" s="22" customFormat="1">
      <c r="I138" s="12"/>
      <c r="J138" s="28"/>
      <c r="K138" s="12"/>
      <c r="L138" s="12"/>
      <c r="M138" s="12"/>
      <c r="N138" s="12"/>
      <c r="AJ138" s="29">
        <v>39814</v>
      </c>
      <c r="AK138" s="25" t="s">
        <v>33</v>
      </c>
      <c r="AL138" s="26">
        <f t="shared" si="29"/>
        <v>39849</v>
      </c>
      <c r="AM138" s="26">
        <f t="shared" si="32"/>
        <v>39850</v>
      </c>
      <c r="AQ138" s="29">
        <v>39814</v>
      </c>
      <c r="AR138" s="10">
        <v>12</v>
      </c>
      <c r="AS138" s="10" t="s">
        <v>12</v>
      </c>
      <c r="AT138" s="31" t="s">
        <v>9</v>
      </c>
      <c r="AU138" s="31">
        <v>365</v>
      </c>
      <c r="AV138" s="45">
        <v>0.13</v>
      </c>
    </row>
    <row r="139" spans="1:48" s="22" customFormat="1">
      <c r="I139" s="12"/>
      <c r="J139" s="28"/>
      <c r="K139" s="12"/>
      <c r="L139" s="12"/>
      <c r="M139" s="12"/>
      <c r="N139" s="12"/>
      <c r="AJ139" s="29">
        <v>39845</v>
      </c>
      <c r="AK139" s="25" t="s">
        <v>33</v>
      </c>
      <c r="AL139" s="26">
        <f t="shared" si="29"/>
        <v>39877</v>
      </c>
      <c r="AM139" s="26">
        <f t="shared" si="32"/>
        <v>39878</v>
      </c>
      <c r="AQ139" s="29">
        <v>39845</v>
      </c>
      <c r="AR139" s="10">
        <v>12</v>
      </c>
      <c r="AS139" s="10" t="s">
        <v>12</v>
      </c>
      <c r="AT139" s="31" t="s">
        <v>9</v>
      </c>
      <c r="AU139" s="31">
        <v>365</v>
      </c>
      <c r="AV139" s="45">
        <v>0.13</v>
      </c>
    </row>
    <row r="140" spans="1:48" s="22" customFormat="1">
      <c r="I140" s="12"/>
      <c r="J140" s="28"/>
      <c r="K140" s="12"/>
      <c r="L140" s="12"/>
      <c r="M140" s="12"/>
      <c r="N140" s="12"/>
      <c r="AJ140" s="29">
        <v>39873</v>
      </c>
      <c r="AK140" s="25" t="s">
        <v>33</v>
      </c>
      <c r="AL140" s="26">
        <f>EOMONTH(AJ140,0)</f>
        <v>39903</v>
      </c>
      <c r="AM140" s="26">
        <f>EOMONTH(AJ140,0)</f>
        <v>39903</v>
      </c>
      <c r="AQ140" s="29">
        <v>39873</v>
      </c>
      <c r="AR140" s="10">
        <v>10</v>
      </c>
      <c r="AS140" s="10" t="s">
        <v>12</v>
      </c>
      <c r="AT140" s="31" t="s">
        <v>9</v>
      </c>
      <c r="AU140" s="31">
        <v>365</v>
      </c>
      <c r="AV140" s="45">
        <v>0.13</v>
      </c>
    </row>
    <row r="141" spans="1:48" s="22" customFormat="1">
      <c r="I141" s="12"/>
      <c r="J141" s="28"/>
      <c r="K141" s="12"/>
      <c r="L141" s="12"/>
      <c r="M141" s="12"/>
      <c r="N141" s="12"/>
      <c r="AJ141" s="29">
        <v>39904</v>
      </c>
      <c r="AK141" s="25" t="s">
        <v>33</v>
      </c>
      <c r="AL141" s="26">
        <f t="shared" si="29"/>
        <v>39938</v>
      </c>
      <c r="AM141" s="26">
        <f t="shared" ref="AM141:AM151" si="33">EOMONTH(AJ141,0)+6</f>
        <v>39939</v>
      </c>
      <c r="AQ141" s="29">
        <v>39904</v>
      </c>
      <c r="AR141" s="10">
        <v>10</v>
      </c>
      <c r="AS141" s="10" t="s">
        <v>8</v>
      </c>
      <c r="AT141" s="31" t="s">
        <v>13</v>
      </c>
      <c r="AU141" s="31">
        <v>365</v>
      </c>
      <c r="AV141" s="45">
        <v>0.13</v>
      </c>
    </row>
    <row r="142" spans="1:48" s="22" customFormat="1">
      <c r="I142" s="12"/>
      <c r="J142" s="12"/>
      <c r="K142" s="12"/>
      <c r="L142" s="12"/>
      <c r="M142" s="12"/>
      <c r="N142" s="12"/>
      <c r="AJ142" s="29">
        <v>39934</v>
      </c>
      <c r="AK142" s="25" t="s">
        <v>33</v>
      </c>
      <c r="AL142" s="26">
        <f t="shared" si="29"/>
        <v>39969</v>
      </c>
      <c r="AM142" s="26">
        <f t="shared" si="33"/>
        <v>39970</v>
      </c>
      <c r="AQ142" s="29">
        <v>39934</v>
      </c>
      <c r="AR142" s="10">
        <v>10</v>
      </c>
      <c r="AS142" s="10" t="s">
        <v>8</v>
      </c>
      <c r="AT142" s="31" t="s">
        <v>13</v>
      </c>
      <c r="AU142" s="31">
        <v>365</v>
      </c>
      <c r="AV142" s="45">
        <v>0.13</v>
      </c>
    </row>
    <row r="143" spans="1:48" s="22" customFormat="1">
      <c r="I143" s="12"/>
      <c r="J143" s="12"/>
      <c r="K143" s="12"/>
      <c r="L143" s="12"/>
      <c r="M143" s="12"/>
      <c r="N143" s="12"/>
      <c r="AJ143" s="29">
        <v>39965</v>
      </c>
      <c r="AK143" s="25" t="s">
        <v>33</v>
      </c>
      <c r="AL143" s="26">
        <f t="shared" si="29"/>
        <v>39999</v>
      </c>
      <c r="AM143" s="26">
        <f t="shared" si="33"/>
        <v>40000</v>
      </c>
      <c r="AQ143" s="29">
        <v>39965</v>
      </c>
      <c r="AR143" s="10">
        <v>10</v>
      </c>
      <c r="AS143" s="10" t="s">
        <v>8</v>
      </c>
      <c r="AT143" s="31" t="s">
        <v>13</v>
      </c>
      <c r="AU143" s="31">
        <v>365</v>
      </c>
      <c r="AV143" s="45">
        <v>0.13</v>
      </c>
    </row>
    <row r="144" spans="1:48" s="22" customFormat="1">
      <c r="I144" s="12"/>
      <c r="J144" s="12"/>
      <c r="K144" s="12"/>
      <c r="L144" s="12"/>
      <c r="M144" s="12"/>
      <c r="N144" s="12"/>
      <c r="AJ144" s="29">
        <v>39995</v>
      </c>
      <c r="AK144" s="25" t="s">
        <v>33</v>
      </c>
      <c r="AL144" s="26">
        <f t="shared" si="29"/>
        <v>40030</v>
      </c>
      <c r="AM144" s="26">
        <f t="shared" si="33"/>
        <v>40031</v>
      </c>
      <c r="AQ144" s="29">
        <v>39995</v>
      </c>
      <c r="AR144" s="10">
        <v>10</v>
      </c>
      <c r="AS144" s="10" t="s">
        <v>10</v>
      </c>
      <c r="AT144" s="31" t="s">
        <v>13</v>
      </c>
      <c r="AU144" s="31">
        <v>365</v>
      </c>
      <c r="AV144" s="45">
        <v>0.13</v>
      </c>
    </row>
    <row r="145" spans="9:48" s="22" customFormat="1">
      <c r="I145" s="12"/>
      <c r="J145" s="12"/>
      <c r="K145" s="12"/>
      <c r="L145" s="12"/>
      <c r="M145" s="12"/>
      <c r="N145" s="12"/>
      <c r="AJ145" s="29">
        <v>40026</v>
      </c>
      <c r="AK145" s="25" t="s">
        <v>33</v>
      </c>
      <c r="AL145" s="26">
        <f t="shared" si="29"/>
        <v>40061</v>
      </c>
      <c r="AM145" s="26">
        <f t="shared" si="33"/>
        <v>40062</v>
      </c>
      <c r="AQ145" s="29">
        <v>40026</v>
      </c>
      <c r="AR145" s="10">
        <v>10</v>
      </c>
      <c r="AS145" s="10" t="s">
        <v>10</v>
      </c>
      <c r="AT145" s="31" t="s">
        <v>13</v>
      </c>
      <c r="AU145" s="31">
        <v>365</v>
      </c>
      <c r="AV145" s="45">
        <v>0.13</v>
      </c>
    </row>
    <row r="146" spans="9:48" s="22" customFormat="1">
      <c r="I146" s="12"/>
      <c r="J146" s="12"/>
      <c r="K146" s="12"/>
      <c r="L146" s="12"/>
      <c r="M146" s="12"/>
      <c r="N146" s="12"/>
      <c r="AJ146" s="29">
        <v>40057</v>
      </c>
      <c r="AK146" s="25" t="s">
        <v>33</v>
      </c>
      <c r="AL146" s="26">
        <f t="shared" si="29"/>
        <v>40091</v>
      </c>
      <c r="AM146" s="26">
        <f t="shared" si="33"/>
        <v>40092</v>
      </c>
      <c r="AQ146" s="29">
        <v>40057</v>
      </c>
      <c r="AR146" s="10">
        <v>10</v>
      </c>
      <c r="AS146" s="10" t="s">
        <v>10</v>
      </c>
      <c r="AT146" s="31" t="s">
        <v>13</v>
      </c>
      <c r="AU146" s="31">
        <v>365</v>
      </c>
      <c r="AV146" s="45">
        <v>0.13</v>
      </c>
    </row>
    <row r="147" spans="9:48" s="22" customFormat="1">
      <c r="I147" s="12"/>
      <c r="J147" s="12"/>
      <c r="K147" s="12"/>
      <c r="L147" s="12"/>
      <c r="M147" s="12"/>
      <c r="N147" s="12"/>
      <c r="AJ147" s="29">
        <v>40087</v>
      </c>
      <c r="AK147" s="25" t="s">
        <v>33</v>
      </c>
      <c r="AL147" s="26">
        <f t="shared" si="29"/>
        <v>40122</v>
      </c>
      <c r="AM147" s="26">
        <f t="shared" si="33"/>
        <v>40123</v>
      </c>
      <c r="AQ147" s="29">
        <v>40087</v>
      </c>
      <c r="AR147" s="10">
        <v>10</v>
      </c>
      <c r="AS147" s="10" t="s">
        <v>11</v>
      </c>
      <c r="AT147" s="31" t="s">
        <v>13</v>
      </c>
      <c r="AU147" s="31">
        <v>365</v>
      </c>
      <c r="AV147" s="45">
        <v>0.13</v>
      </c>
    </row>
    <row r="148" spans="9:48" s="22" customFormat="1">
      <c r="I148" s="12"/>
      <c r="J148" s="12"/>
      <c r="K148" s="12"/>
      <c r="L148" s="12"/>
      <c r="M148" s="12"/>
      <c r="N148" s="12"/>
      <c r="AJ148" s="29">
        <v>40118</v>
      </c>
      <c r="AK148" s="25" t="s">
        <v>33</v>
      </c>
      <c r="AL148" s="26">
        <f t="shared" si="29"/>
        <v>40152</v>
      </c>
      <c r="AM148" s="26">
        <f t="shared" si="33"/>
        <v>40153</v>
      </c>
      <c r="AQ148" s="29">
        <v>40118</v>
      </c>
      <c r="AR148" s="10">
        <v>10</v>
      </c>
      <c r="AS148" s="10" t="s">
        <v>11</v>
      </c>
      <c r="AT148" s="31" t="s">
        <v>13</v>
      </c>
      <c r="AU148" s="31">
        <v>365</v>
      </c>
      <c r="AV148" s="45">
        <v>0.13</v>
      </c>
    </row>
    <row r="149" spans="9:48" s="22" customFormat="1">
      <c r="I149" s="12"/>
      <c r="J149" s="12"/>
      <c r="K149" s="12"/>
      <c r="L149" s="12"/>
      <c r="M149" s="12"/>
      <c r="N149" s="12"/>
      <c r="AJ149" s="29">
        <v>40148</v>
      </c>
      <c r="AK149" s="25" t="s">
        <v>33</v>
      </c>
      <c r="AL149" s="26">
        <f t="shared" si="29"/>
        <v>40183</v>
      </c>
      <c r="AM149" s="26">
        <f t="shared" si="33"/>
        <v>40184</v>
      </c>
      <c r="AQ149" s="29">
        <v>40148</v>
      </c>
      <c r="AR149" s="10">
        <v>10</v>
      </c>
      <c r="AS149" s="10" t="s">
        <v>11</v>
      </c>
      <c r="AT149" s="31" t="s">
        <v>13</v>
      </c>
      <c r="AU149" s="31">
        <v>365</v>
      </c>
      <c r="AV149" s="45">
        <v>0.13</v>
      </c>
    </row>
    <row r="150" spans="9:48" s="22" customFormat="1">
      <c r="I150" s="12"/>
      <c r="J150" s="12"/>
      <c r="K150" s="12"/>
      <c r="L150" s="12"/>
      <c r="M150" s="12"/>
      <c r="N150" s="12"/>
      <c r="AJ150" s="29">
        <v>40179</v>
      </c>
      <c r="AK150" s="25" t="s">
        <v>33</v>
      </c>
      <c r="AL150" s="26">
        <f t="shared" si="29"/>
        <v>40214</v>
      </c>
      <c r="AM150" s="26">
        <f t="shared" si="33"/>
        <v>40215</v>
      </c>
      <c r="AQ150" s="29">
        <v>40179</v>
      </c>
      <c r="AR150" s="10">
        <v>10</v>
      </c>
      <c r="AS150" s="10" t="s">
        <v>12</v>
      </c>
      <c r="AT150" s="31" t="s">
        <v>13</v>
      </c>
      <c r="AU150" s="31">
        <v>365</v>
      </c>
      <c r="AV150" s="45">
        <v>0.13</v>
      </c>
    </row>
    <row r="151" spans="9:48" s="22" customFormat="1">
      <c r="I151" s="12"/>
      <c r="J151" s="12"/>
      <c r="K151" s="12"/>
      <c r="L151" s="12"/>
      <c r="M151" s="12"/>
      <c r="N151" s="12"/>
      <c r="AJ151" s="29">
        <v>40210</v>
      </c>
      <c r="AK151" s="25" t="s">
        <v>33</v>
      </c>
      <c r="AL151" s="26">
        <f t="shared" si="29"/>
        <v>40242</v>
      </c>
      <c r="AM151" s="26">
        <f t="shared" si="33"/>
        <v>40243</v>
      </c>
      <c r="AQ151" s="29">
        <v>40210</v>
      </c>
      <c r="AR151" s="10">
        <v>10</v>
      </c>
      <c r="AS151" s="10" t="s">
        <v>12</v>
      </c>
      <c r="AT151" s="31" t="s">
        <v>13</v>
      </c>
      <c r="AU151" s="31">
        <v>365</v>
      </c>
      <c r="AV151" s="45">
        <v>0.13</v>
      </c>
    </row>
    <row r="152" spans="9:48" s="22" customFormat="1">
      <c r="I152" s="12"/>
      <c r="J152" s="12"/>
      <c r="K152" s="12"/>
      <c r="L152" s="12"/>
      <c r="M152" s="12"/>
      <c r="N152" s="12"/>
      <c r="AJ152" s="29">
        <v>40238</v>
      </c>
      <c r="AK152" s="25" t="s">
        <v>33</v>
      </c>
      <c r="AL152" s="26">
        <f>EOMONTH(AJ152,0)</f>
        <v>40268</v>
      </c>
      <c r="AM152" s="26">
        <f>EOMONTH(AJ152,0)</f>
        <v>40268</v>
      </c>
      <c r="AQ152" s="29">
        <v>40238</v>
      </c>
      <c r="AR152" s="10">
        <v>10</v>
      </c>
      <c r="AS152" s="10" t="s">
        <v>12</v>
      </c>
      <c r="AT152" s="31" t="s">
        <v>13</v>
      </c>
      <c r="AU152" s="31">
        <v>365</v>
      </c>
      <c r="AV152" s="45">
        <v>0.13</v>
      </c>
    </row>
    <row r="153" spans="9:48" s="22" customFormat="1">
      <c r="I153" s="12"/>
      <c r="J153" s="12"/>
      <c r="K153" s="12"/>
      <c r="L153" s="12"/>
      <c r="M153" s="12"/>
      <c r="N153" s="12"/>
      <c r="AJ153" s="29">
        <v>40269</v>
      </c>
      <c r="AK153" s="25" t="s">
        <v>33</v>
      </c>
      <c r="AL153" s="26">
        <f t="shared" si="29"/>
        <v>40303</v>
      </c>
      <c r="AM153" s="26">
        <f t="shared" ref="AM153:AM163" si="34">EOMONTH(AJ153,0)+6</f>
        <v>40304</v>
      </c>
      <c r="AQ153" s="29">
        <v>40269</v>
      </c>
      <c r="AR153" s="10">
        <v>10</v>
      </c>
      <c r="AS153" s="10" t="s">
        <v>8</v>
      </c>
      <c r="AT153" s="31" t="s">
        <v>14</v>
      </c>
      <c r="AU153" s="31">
        <v>365</v>
      </c>
      <c r="AV153" s="45">
        <v>0.13</v>
      </c>
    </row>
    <row r="154" spans="9:48" s="22" customFormat="1">
      <c r="I154" s="12"/>
      <c r="J154" s="12"/>
      <c r="K154" s="12"/>
      <c r="L154" s="12"/>
      <c r="M154" s="12"/>
      <c r="N154" s="12"/>
      <c r="AJ154" s="29">
        <v>40299</v>
      </c>
      <c r="AK154" s="25" t="s">
        <v>33</v>
      </c>
      <c r="AL154" s="26">
        <f t="shared" si="29"/>
        <v>40334</v>
      </c>
      <c r="AM154" s="26">
        <f t="shared" si="34"/>
        <v>40335</v>
      </c>
      <c r="AQ154" s="29">
        <v>40299</v>
      </c>
      <c r="AR154" s="10">
        <v>10</v>
      </c>
      <c r="AS154" s="10" t="s">
        <v>8</v>
      </c>
      <c r="AT154" s="31" t="s">
        <v>14</v>
      </c>
      <c r="AU154" s="31">
        <v>365</v>
      </c>
      <c r="AV154" s="45">
        <v>0.13</v>
      </c>
    </row>
    <row r="155" spans="9:48" s="22" customFormat="1">
      <c r="I155" s="12"/>
      <c r="J155" s="12"/>
      <c r="K155" s="12"/>
      <c r="L155" s="12"/>
      <c r="M155" s="12"/>
      <c r="N155" s="12"/>
      <c r="AJ155" s="29">
        <v>40330</v>
      </c>
      <c r="AK155" s="25" t="s">
        <v>33</v>
      </c>
      <c r="AL155" s="26">
        <f t="shared" si="29"/>
        <v>40364</v>
      </c>
      <c r="AM155" s="26">
        <f t="shared" si="34"/>
        <v>40365</v>
      </c>
      <c r="AQ155" s="29">
        <v>40330</v>
      </c>
      <c r="AR155" s="10">
        <v>10</v>
      </c>
      <c r="AS155" s="10" t="s">
        <v>8</v>
      </c>
      <c r="AT155" s="31" t="s">
        <v>14</v>
      </c>
      <c r="AU155" s="31">
        <v>365</v>
      </c>
      <c r="AV155" s="45">
        <v>0.13</v>
      </c>
    </row>
    <row r="156" spans="9:48" s="22" customFormat="1">
      <c r="I156" s="12"/>
      <c r="J156" s="12"/>
      <c r="K156" s="12"/>
      <c r="L156" s="12"/>
      <c r="M156" s="12"/>
      <c r="N156" s="12"/>
      <c r="AJ156" s="29">
        <v>40360</v>
      </c>
      <c r="AK156" s="25" t="s">
        <v>33</v>
      </c>
      <c r="AL156" s="26">
        <f t="shared" si="29"/>
        <v>40395</v>
      </c>
      <c r="AM156" s="26">
        <f t="shared" si="34"/>
        <v>40396</v>
      </c>
      <c r="AQ156" s="29">
        <v>40360</v>
      </c>
      <c r="AR156" s="10">
        <v>10</v>
      </c>
      <c r="AS156" s="10" t="s">
        <v>10</v>
      </c>
      <c r="AT156" s="31" t="s">
        <v>14</v>
      </c>
      <c r="AU156" s="31">
        <v>365</v>
      </c>
      <c r="AV156" s="45">
        <v>0.13</v>
      </c>
    </row>
    <row r="157" spans="9:48" s="22" customFormat="1">
      <c r="I157" s="12"/>
      <c r="J157" s="12"/>
      <c r="K157" s="12"/>
      <c r="L157" s="12"/>
      <c r="M157" s="12"/>
      <c r="N157" s="12"/>
      <c r="AJ157" s="29">
        <v>40391</v>
      </c>
      <c r="AK157" s="25" t="s">
        <v>33</v>
      </c>
      <c r="AL157" s="26">
        <f t="shared" si="29"/>
        <v>40426</v>
      </c>
      <c r="AM157" s="26">
        <f t="shared" si="34"/>
        <v>40427</v>
      </c>
      <c r="AQ157" s="29">
        <v>40391</v>
      </c>
      <c r="AR157" s="10">
        <v>10</v>
      </c>
      <c r="AS157" s="10" t="s">
        <v>10</v>
      </c>
      <c r="AT157" s="31" t="s">
        <v>14</v>
      </c>
      <c r="AU157" s="31">
        <v>365</v>
      </c>
      <c r="AV157" s="45">
        <v>0.13</v>
      </c>
    </row>
    <row r="158" spans="9:48" s="22" customFormat="1">
      <c r="I158" s="12"/>
      <c r="J158" s="12"/>
      <c r="K158" s="12"/>
      <c r="L158" s="12"/>
      <c r="M158" s="12"/>
      <c r="N158" s="12"/>
      <c r="AJ158" s="29">
        <v>40422</v>
      </c>
      <c r="AK158" s="25" t="s">
        <v>33</v>
      </c>
      <c r="AL158" s="26">
        <f t="shared" si="29"/>
        <v>40456</v>
      </c>
      <c r="AM158" s="26">
        <f t="shared" si="34"/>
        <v>40457</v>
      </c>
      <c r="AQ158" s="29">
        <v>40422</v>
      </c>
      <c r="AR158" s="10">
        <v>10</v>
      </c>
      <c r="AS158" s="10" t="s">
        <v>10</v>
      </c>
      <c r="AT158" s="31" t="s">
        <v>14</v>
      </c>
      <c r="AU158" s="31">
        <v>365</v>
      </c>
      <c r="AV158" s="45">
        <v>0.13</v>
      </c>
    </row>
    <row r="159" spans="9:48" s="22" customFormat="1">
      <c r="I159" s="12"/>
      <c r="J159" s="12"/>
      <c r="K159" s="12"/>
      <c r="L159" s="12"/>
      <c r="M159" s="12"/>
      <c r="N159" s="12"/>
      <c r="AJ159" s="29">
        <v>40452</v>
      </c>
      <c r="AK159" s="25" t="s">
        <v>33</v>
      </c>
      <c r="AL159" s="26">
        <f t="shared" si="29"/>
        <v>40487</v>
      </c>
      <c r="AM159" s="26">
        <f t="shared" si="34"/>
        <v>40488</v>
      </c>
      <c r="AQ159" s="29">
        <v>40452</v>
      </c>
      <c r="AR159" s="10">
        <v>10</v>
      </c>
      <c r="AS159" s="10" t="s">
        <v>11</v>
      </c>
      <c r="AT159" s="31" t="s">
        <v>14</v>
      </c>
      <c r="AU159" s="31">
        <v>365</v>
      </c>
      <c r="AV159" s="45">
        <v>0.13</v>
      </c>
    </row>
    <row r="160" spans="9:48" s="22" customFormat="1">
      <c r="I160" s="12"/>
      <c r="J160" s="12"/>
      <c r="K160" s="12"/>
      <c r="L160" s="12"/>
      <c r="M160" s="12"/>
      <c r="N160" s="12"/>
      <c r="AJ160" s="29">
        <v>40483</v>
      </c>
      <c r="AK160" s="25" t="s">
        <v>33</v>
      </c>
      <c r="AL160" s="26">
        <f t="shared" si="29"/>
        <v>40517</v>
      </c>
      <c r="AM160" s="26">
        <f t="shared" si="34"/>
        <v>40518</v>
      </c>
      <c r="AQ160" s="29">
        <v>40483</v>
      </c>
      <c r="AR160" s="10">
        <v>10</v>
      </c>
      <c r="AS160" s="10" t="s">
        <v>11</v>
      </c>
      <c r="AT160" s="31" t="s">
        <v>14</v>
      </c>
      <c r="AU160" s="31">
        <v>365</v>
      </c>
      <c r="AV160" s="45">
        <v>0.13</v>
      </c>
    </row>
    <row r="161" spans="9:48" s="22" customFormat="1">
      <c r="I161" s="12"/>
      <c r="J161" s="12"/>
      <c r="K161" s="12"/>
      <c r="L161" s="12"/>
      <c r="M161" s="12"/>
      <c r="N161" s="12"/>
      <c r="AJ161" s="29">
        <v>40513</v>
      </c>
      <c r="AK161" s="25" t="s">
        <v>33</v>
      </c>
      <c r="AL161" s="26">
        <f t="shared" si="29"/>
        <v>40548</v>
      </c>
      <c r="AM161" s="26">
        <f t="shared" si="34"/>
        <v>40549</v>
      </c>
      <c r="AQ161" s="29">
        <v>40513</v>
      </c>
      <c r="AR161" s="10">
        <v>10</v>
      </c>
      <c r="AS161" s="10" t="s">
        <v>11</v>
      </c>
      <c r="AT161" s="31" t="s">
        <v>14</v>
      </c>
      <c r="AU161" s="31">
        <v>365</v>
      </c>
      <c r="AV161" s="45">
        <v>0.13</v>
      </c>
    </row>
    <row r="162" spans="9:48" s="22" customFormat="1">
      <c r="I162" s="12"/>
      <c r="J162" s="12"/>
      <c r="K162" s="12"/>
      <c r="L162" s="12"/>
      <c r="M162" s="12"/>
      <c r="N162" s="12"/>
      <c r="AJ162" s="29">
        <v>40544</v>
      </c>
      <c r="AK162" s="25" t="s">
        <v>33</v>
      </c>
      <c r="AL162" s="26">
        <f t="shared" si="29"/>
        <v>40579</v>
      </c>
      <c r="AM162" s="26">
        <f t="shared" si="34"/>
        <v>40580</v>
      </c>
      <c r="AQ162" s="29">
        <v>40544</v>
      </c>
      <c r="AR162" s="10">
        <v>10</v>
      </c>
      <c r="AS162" s="10" t="s">
        <v>12</v>
      </c>
      <c r="AT162" s="31" t="s">
        <v>14</v>
      </c>
      <c r="AU162" s="31">
        <v>365</v>
      </c>
      <c r="AV162" s="45">
        <v>0.13</v>
      </c>
    </row>
    <row r="163" spans="9:48" s="22" customFormat="1">
      <c r="I163" s="12"/>
      <c r="J163" s="32"/>
      <c r="K163" s="12"/>
      <c r="L163" s="12"/>
      <c r="M163" s="12"/>
      <c r="N163" s="12"/>
      <c r="AJ163" s="29">
        <v>40575</v>
      </c>
      <c r="AK163" s="25" t="s">
        <v>33</v>
      </c>
      <c r="AL163" s="26">
        <f t="shared" si="29"/>
        <v>40607</v>
      </c>
      <c r="AM163" s="26">
        <f t="shared" si="34"/>
        <v>40608</v>
      </c>
      <c r="AQ163" s="29">
        <v>40575</v>
      </c>
      <c r="AR163" s="10">
        <v>10</v>
      </c>
      <c r="AS163" s="10" t="s">
        <v>12</v>
      </c>
      <c r="AT163" s="31" t="s">
        <v>14</v>
      </c>
      <c r="AU163" s="31">
        <v>365</v>
      </c>
      <c r="AV163" s="45">
        <v>0.13</v>
      </c>
    </row>
    <row r="164" spans="9:48" s="22" customFormat="1">
      <c r="I164" s="12"/>
      <c r="J164" s="32"/>
      <c r="K164" s="12"/>
      <c r="L164" s="12"/>
      <c r="M164" s="12"/>
      <c r="N164" s="12"/>
      <c r="AJ164" s="29">
        <v>40603</v>
      </c>
      <c r="AK164" s="25" t="s">
        <v>33</v>
      </c>
      <c r="AL164" s="26">
        <f>EOMONTH(AJ164,0)</f>
        <v>40633</v>
      </c>
      <c r="AM164" s="26">
        <f>EOMONTH(AJ164,0)</f>
        <v>40633</v>
      </c>
      <c r="AQ164" s="29">
        <v>40603</v>
      </c>
      <c r="AR164" s="10">
        <v>10</v>
      </c>
      <c r="AS164" s="10" t="s">
        <v>12</v>
      </c>
      <c r="AT164" s="31" t="s">
        <v>14</v>
      </c>
      <c r="AU164" s="31">
        <v>365</v>
      </c>
      <c r="AV164" s="45">
        <v>0.13</v>
      </c>
    </row>
    <row r="165" spans="9:48" s="22" customFormat="1">
      <c r="I165" s="12"/>
      <c r="J165" s="32"/>
      <c r="K165" s="12"/>
      <c r="L165" s="12"/>
      <c r="M165" s="12"/>
      <c r="N165" s="12"/>
      <c r="AJ165" s="29">
        <v>40634</v>
      </c>
      <c r="AK165" s="25" t="s">
        <v>33</v>
      </c>
      <c r="AL165" s="26">
        <f t="shared" si="29"/>
        <v>40668</v>
      </c>
      <c r="AM165" s="26">
        <f t="shared" ref="AM165:AM175" si="35">EOMONTH(AJ165,0)+6</f>
        <v>40669</v>
      </c>
      <c r="AQ165" s="29">
        <v>40634</v>
      </c>
      <c r="AR165" s="10">
        <v>10</v>
      </c>
      <c r="AS165" s="10" t="s">
        <v>8</v>
      </c>
      <c r="AT165" s="31" t="s">
        <v>15</v>
      </c>
      <c r="AU165" s="31">
        <v>366</v>
      </c>
      <c r="AV165" s="45">
        <v>0.18</v>
      </c>
    </row>
    <row r="166" spans="9:48" s="22" customFormat="1">
      <c r="I166" s="12"/>
      <c r="J166" s="32"/>
      <c r="K166" s="12"/>
      <c r="L166" s="12"/>
      <c r="M166" s="12"/>
      <c r="N166" s="12"/>
      <c r="AJ166" s="29">
        <v>40664</v>
      </c>
      <c r="AK166" s="25" t="s">
        <v>33</v>
      </c>
      <c r="AL166" s="26">
        <f t="shared" si="29"/>
        <v>40699</v>
      </c>
      <c r="AM166" s="26">
        <f t="shared" si="35"/>
        <v>40700</v>
      </c>
      <c r="AQ166" s="29">
        <v>40664</v>
      </c>
      <c r="AR166" s="10">
        <v>10</v>
      </c>
      <c r="AS166" s="10" t="s">
        <v>8</v>
      </c>
      <c r="AT166" s="31" t="s">
        <v>15</v>
      </c>
      <c r="AU166" s="31">
        <v>366</v>
      </c>
      <c r="AV166" s="45">
        <v>0.18</v>
      </c>
    </row>
    <row r="167" spans="9:48" s="22" customFormat="1">
      <c r="I167" s="12"/>
      <c r="J167" s="32"/>
      <c r="K167" s="12"/>
      <c r="L167" s="12"/>
      <c r="M167" s="12"/>
      <c r="N167" s="12"/>
      <c r="AJ167" s="29">
        <v>40695</v>
      </c>
      <c r="AK167" s="25" t="s">
        <v>33</v>
      </c>
      <c r="AL167" s="26">
        <f t="shared" si="29"/>
        <v>40729</v>
      </c>
      <c r="AM167" s="26">
        <f t="shared" si="35"/>
        <v>40730</v>
      </c>
      <c r="AQ167" s="29">
        <v>40695</v>
      </c>
      <c r="AR167" s="10">
        <v>10</v>
      </c>
      <c r="AS167" s="10" t="s">
        <v>8</v>
      </c>
      <c r="AT167" s="31" t="s">
        <v>15</v>
      </c>
      <c r="AU167" s="31">
        <v>366</v>
      </c>
      <c r="AV167" s="45">
        <v>0.18</v>
      </c>
    </row>
    <row r="168" spans="9:48" s="22" customFormat="1">
      <c r="I168" s="12"/>
      <c r="J168" s="32"/>
      <c r="K168" s="12"/>
      <c r="L168" s="12"/>
      <c r="M168" s="12"/>
      <c r="N168" s="12"/>
      <c r="AJ168" s="29">
        <v>40725</v>
      </c>
      <c r="AK168" s="25" t="s">
        <v>33</v>
      </c>
      <c r="AL168" s="26">
        <f t="shared" si="29"/>
        <v>40760</v>
      </c>
      <c r="AM168" s="26">
        <f t="shared" si="35"/>
        <v>40761</v>
      </c>
      <c r="AQ168" s="29">
        <v>40725</v>
      </c>
      <c r="AR168" s="10">
        <v>10</v>
      </c>
      <c r="AS168" s="10" t="s">
        <v>10</v>
      </c>
      <c r="AT168" s="31" t="s">
        <v>15</v>
      </c>
      <c r="AU168" s="31">
        <v>366</v>
      </c>
      <c r="AV168" s="45">
        <v>0.18</v>
      </c>
    </row>
    <row r="169" spans="9:48" s="22" customFormat="1">
      <c r="I169" s="12"/>
      <c r="J169" s="32"/>
      <c r="K169" s="12"/>
      <c r="L169" s="12"/>
      <c r="M169" s="12"/>
      <c r="N169" s="12"/>
      <c r="AJ169" s="29">
        <v>40756</v>
      </c>
      <c r="AK169" s="25" t="s">
        <v>33</v>
      </c>
      <c r="AL169" s="26">
        <f t="shared" ref="AL169:AL175" si="36">EOMONTH(AJ169,0)+5</f>
        <v>40791</v>
      </c>
      <c r="AM169" s="26">
        <f t="shared" si="35"/>
        <v>40792</v>
      </c>
      <c r="AQ169" s="29">
        <v>40756</v>
      </c>
      <c r="AR169" s="10">
        <v>10</v>
      </c>
      <c r="AS169" s="10" t="s">
        <v>10</v>
      </c>
      <c r="AT169" s="31" t="s">
        <v>15</v>
      </c>
      <c r="AU169" s="31">
        <v>366</v>
      </c>
      <c r="AV169" s="45">
        <v>0.18</v>
      </c>
    </row>
    <row r="170" spans="9:48" s="22" customFormat="1">
      <c r="I170" s="12"/>
      <c r="J170" s="32"/>
      <c r="K170" s="12"/>
      <c r="L170" s="12"/>
      <c r="M170" s="12"/>
      <c r="N170" s="12"/>
      <c r="AJ170" s="29">
        <v>40787</v>
      </c>
      <c r="AK170" s="25" t="s">
        <v>33</v>
      </c>
      <c r="AL170" s="26">
        <f t="shared" si="36"/>
        <v>40821</v>
      </c>
      <c r="AM170" s="26">
        <f t="shared" si="35"/>
        <v>40822</v>
      </c>
      <c r="AQ170" s="29">
        <v>40787</v>
      </c>
      <c r="AR170" s="10">
        <v>10</v>
      </c>
      <c r="AS170" s="10" t="s">
        <v>10</v>
      </c>
      <c r="AT170" s="31" t="s">
        <v>15</v>
      </c>
      <c r="AU170" s="31">
        <v>366</v>
      </c>
      <c r="AV170" s="45">
        <v>0.18</v>
      </c>
    </row>
    <row r="171" spans="9:48" s="22" customFormat="1">
      <c r="I171" s="12"/>
      <c r="J171" s="12"/>
      <c r="K171" s="12"/>
      <c r="L171" s="12"/>
      <c r="M171" s="12"/>
      <c r="N171" s="12"/>
      <c r="AJ171" s="29">
        <v>40817</v>
      </c>
      <c r="AK171" s="25" t="s">
        <v>33</v>
      </c>
      <c r="AL171" s="26">
        <f t="shared" si="36"/>
        <v>40852</v>
      </c>
      <c r="AM171" s="26">
        <f t="shared" si="35"/>
        <v>40853</v>
      </c>
      <c r="AQ171" s="29">
        <v>40817</v>
      </c>
      <c r="AR171" s="10">
        <v>10</v>
      </c>
      <c r="AS171" s="10" t="s">
        <v>11</v>
      </c>
      <c r="AT171" s="31" t="s">
        <v>15</v>
      </c>
      <c r="AU171" s="31">
        <v>366</v>
      </c>
      <c r="AV171" s="45">
        <v>0.18</v>
      </c>
    </row>
    <row r="172" spans="9:48" s="22" customFormat="1">
      <c r="I172" s="12"/>
      <c r="J172" s="12"/>
      <c r="K172" s="12"/>
      <c r="L172" s="12"/>
      <c r="M172" s="12"/>
      <c r="N172" s="12"/>
      <c r="AJ172" s="29">
        <v>40848</v>
      </c>
      <c r="AK172" s="25" t="s">
        <v>33</v>
      </c>
      <c r="AL172" s="26">
        <f t="shared" si="36"/>
        <v>40882</v>
      </c>
      <c r="AM172" s="26">
        <f t="shared" si="35"/>
        <v>40883</v>
      </c>
      <c r="AQ172" s="29">
        <v>40848</v>
      </c>
      <c r="AR172" s="10">
        <v>10</v>
      </c>
      <c r="AS172" s="10" t="s">
        <v>11</v>
      </c>
      <c r="AT172" s="31" t="s">
        <v>15</v>
      </c>
      <c r="AU172" s="31">
        <v>366</v>
      </c>
      <c r="AV172" s="45">
        <v>0.18</v>
      </c>
    </row>
    <row r="173" spans="9:48" s="22" customFormat="1">
      <c r="I173" s="12"/>
      <c r="J173" s="12"/>
      <c r="K173" s="12"/>
      <c r="L173" s="12"/>
      <c r="M173" s="12"/>
      <c r="N173" s="12"/>
      <c r="AJ173" s="29">
        <v>40878</v>
      </c>
      <c r="AK173" s="25" t="s">
        <v>33</v>
      </c>
      <c r="AL173" s="26">
        <f t="shared" si="36"/>
        <v>40913</v>
      </c>
      <c r="AM173" s="26">
        <f t="shared" si="35"/>
        <v>40914</v>
      </c>
      <c r="AQ173" s="29">
        <v>40878</v>
      </c>
      <c r="AR173" s="10">
        <v>10</v>
      </c>
      <c r="AS173" s="10" t="s">
        <v>11</v>
      </c>
      <c r="AT173" s="31" t="s">
        <v>15</v>
      </c>
      <c r="AU173" s="31">
        <v>366</v>
      </c>
      <c r="AV173" s="45">
        <v>0.18</v>
      </c>
    </row>
    <row r="174" spans="9:48" s="22" customFormat="1">
      <c r="I174" s="12"/>
      <c r="J174" s="12"/>
      <c r="K174" s="12"/>
      <c r="L174" s="12"/>
      <c r="M174" s="12"/>
      <c r="N174" s="12"/>
      <c r="AJ174" s="29">
        <v>40909</v>
      </c>
      <c r="AK174" s="25" t="s">
        <v>33</v>
      </c>
      <c r="AL174" s="26">
        <f t="shared" si="36"/>
        <v>40944</v>
      </c>
      <c r="AM174" s="26">
        <f t="shared" si="35"/>
        <v>40945</v>
      </c>
      <c r="AQ174" s="29">
        <v>40909</v>
      </c>
      <c r="AR174" s="10">
        <v>10</v>
      </c>
      <c r="AS174" s="10" t="s">
        <v>12</v>
      </c>
      <c r="AT174" s="31" t="s">
        <v>15</v>
      </c>
      <c r="AU174" s="31">
        <v>366</v>
      </c>
      <c r="AV174" s="45">
        <v>0.18</v>
      </c>
    </row>
    <row r="175" spans="9:48" s="22" customFormat="1">
      <c r="I175" s="12"/>
      <c r="J175" s="12"/>
      <c r="K175" s="12"/>
      <c r="L175" s="12"/>
      <c r="M175" s="12"/>
      <c r="N175" s="12"/>
      <c r="AJ175" s="29">
        <v>40940</v>
      </c>
      <c r="AK175" s="25" t="s">
        <v>33</v>
      </c>
      <c r="AL175" s="26">
        <f t="shared" si="36"/>
        <v>40973</v>
      </c>
      <c r="AM175" s="26">
        <f t="shared" si="35"/>
        <v>40974</v>
      </c>
      <c r="AQ175" s="29">
        <v>40940</v>
      </c>
      <c r="AR175" s="10">
        <v>10</v>
      </c>
      <c r="AS175" s="10" t="s">
        <v>12</v>
      </c>
      <c r="AT175" s="31" t="s">
        <v>15</v>
      </c>
      <c r="AU175" s="31">
        <v>366</v>
      </c>
      <c r="AV175" s="45">
        <v>0.18</v>
      </c>
    </row>
    <row r="176" spans="9:48" s="22" customFormat="1">
      <c r="I176" s="12"/>
      <c r="J176" s="12"/>
      <c r="K176" s="12"/>
      <c r="L176" s="12"/>
      <c r="M176" s="12"/>
      <c r="N176" s="12"/>
      <c r="AJ176" s="29">
        <v>40969</v>
      </c>
      <c r="AK176" s="25" t="s">
        <v>33</v>
      </c>
      <c r="AL176" s="26">
        <f>EOMONTH(AJ176,0)</f>
        <v>40999</v>
      </c>
      <c r="AM176" s="26">
        <f>EOMONTH(AJ176,0)</f>
        <v>40999</v>
      </c>
      <c r="AQ176" s="29">
        <v>40969</v>
      </c>
      <c r="AR176" s="10">
        <v>10</v>
      </c>
      <c r="AS176" s="10" t="s">
        <v>12</v>
      </c>
      <c r="AT176" s="31" t="s">
        <v>15</v>
      </c>
      <c r="AU176" s="31">
        <v>366</v>
      </c>
      <c r="AV176" s="45">
        <v>0.18</v>
      </c>
    </row>
    <row r="177" spans="9:48" s="22" customFormat="1">
      <c r="I177" s="12"/>
      <c r="J177" s="12"/>
      <c r="K177" s="12"/>
      <c r="L177" s="12"/>
      <c r="M177" s="12"/>
      <c r="N177" s="12"/>
      <c r="AJ177" s="24">
        <v>41000</v>
      </c>
      <c r="AK177" s="25" t="s">
        <v>33</v>
      </c>
      <c r="AL177" s="26">
        <f t="shared" ref="AL177:AL187" si="37">EOMONTH(AJ177,0)+5</f>
        <v>41034</v>
      </c>
      <c r="AM177" s="26">
        <f t="shared" ref="AM177:AM187" si="38">EOMONTH(AJ177,0)+6</f>
        <v>41035</v>
      </c>
      <c r="AQ177" s="29">
        <v>41000</v>
      </c>
      <c r="AR177" s="10">
        <v>12</v>
      </c>
      <c r="AS177" s="10" t="s">
        <v>8</v>
      </c>
      <c r="AT177" s="31" t="s">
        <v>16</v>
      </c>
      <c r="AU177" s="31">
        <v>365</v>
      </c>
      <c r="AV177" s="45">
        <v>0.18</v>
      </c>
    </row>
    <row r="178" spans="9:48" s="22" customFormat="1">
      <c r="I178" s="12"/>
      <c r="J178" s="12"/>
      <c r="K178" s="12"/>
      <c r="L178" s="12"/>
      <c r="M178" s="12"/>
      <c r="N178" s="12"/>
      <c r="AJ178" s="24">
        <v>41030</v>
      </c>
      <c r="AK178" s="25" t="s">
        <v>33</v>
      </c>
      <c r="AL178" s="26">
        <f t="shared" si="37"/>
        <v>41065</v>
      </c>
      <c r="AM178" s="26">
        <f t="shared" si="38"/>
        <v>41066</v>
      </c>
      <c r="AQ178" s="29">
        <v>41030</v>
      </c>
      <c r="AR178" s="10">
        <v>12</v>
      </c>
      <c r="AS178" s="10" t="s">
        <v>8</v>
      </c>
      <c r="AT178" s="31" t="s">
        <v>16</v>
      </c>
      <c r="AU178" s="31">
        <v>365</v>
      </c>
      <c r="AV178" s="45">
        <v>0.18</v>
      </c>
    </row>
    <row r="179" spans="9:48" s="22" customFormat="1">
      <c r="I179" s="12"/>
      <c r="J179" s="12"/>
      <c r="K179" s="12"/>
      <c r="L179" s="12"/>
      <c r="M179" s="12"/>
      <c r="N179" s="12"/>
      <c r="AJ179" s="24">
        <v>41061</v>
      </c>
      <c r="AK179" s="25" t="s">
        <v>33</v>
      </c>
      <c r="AL179" s="26">
        <f t="shared" si="37"/>
        <v>41095</v>
      </c>
      <c r="AM179" s="26">
        <f t="shared" si="38"/>
        <v>41096</v>
      </c>
      <c r="AQ179" s="29">
        <v>41061</v>
      </c>
      <c r="AR179" s="10">
        <v>12</v>
      </c>
      <c r="AS179" s="10" t="s">
        <v>8</v>
      </c>
      <c r="AT179" s="31" t="s">
        <v>16</v>
      </c>
      <c r="AU179" s="31">
        <v>365</v>
      </c>
      <c r="AV179" s="45">
        <v>0.18</v>
      </c>
    </row>
    <row r="180" spans="9:48" s="22" customFormat="1">
      <c r="I180" s="12"/>
      <c r="J180" s="12"/>
      <c r="K180" s="12"/>
      <c r="L180" s="12"/>
      <c r="M180" s="12"/>
      <c r="N180" s="12"/>
      <c r="AJ180" s="24">
        <v>41091</v>
      </c>
      <c r="AK180" s="25" t="s">
        <v>33</v>
      </c>
      <c r="AL180" s="26">
        <f t="shared" si="37"/>
        <v>41126</v>
      </c>
      <c r="AM180" s="26">
        <f t="shared" si="38"/>
        <v>41127</v>
      </c>
      <c r="AQ180" s="29">
        <v>41091</v>
      </c>
      <c r="AR180" s="10">
        <v>12</v>
      </c>
      <c r="AS180" s="10" t="s">
        <v>10</v>
      </c>
      <c r="AT180" s="31" t="s">
        <v>16</v>
      </c>
      <c r="AU180" s="31">
        <v>365</v>
      </c>
      <c r="AV180" s="45">
        <v>0.18</v>
      </c>
    </row>
    <row r="181" spans="9:48" s="22" customFormat="1">
      <c r="I181" s="12"/>
      <c r="J181" s="12"/>
      <c r="K181" s="12"/>
      <c r="L181" s="12"/>
      <c r="M181" s="12"/>
      <c r="N181" s="12"/>
      <c r="AJ181" s="24">
        <v>41122</v>
      </c>
      <c r="AK181" s="25" t="s">
        <v>33</v>
      </c>
      <c r="AL181" s="26">
        <f t="shared" si="37"/>
        <v>41157</v>
      </c>
      <c r="AM181" s="26">
        <f t="shared" si="38"/>
        <v>41158</v>
      </c>
      <c r="AQ181" s="29">
        <v>41122</v>
      </c>
      <c r="AR181" s="10">
        <v>12</v>
      </c>
      <c r="AS181" s="10" t="s">
        <v>10</v>
      </c>
      <c r="AT181" s="31" t="s">
        <v>16</v>
      </c>
      <c r="AU181" s="31">
        <v>365</v>
      </c>
      <c r="AV181" s="45">
        <v>0.18</v>
      </c>
    </row>
    <row r="182" spans="9:48" s="22" customFormat="1">
      <c r="I182" s="12"/>
      <c r="J182" s="12"/>
      <c r="K182" s="12"/>
      <c r="L182" s="12"/>
      <c r="M182" s="12"/>
      <c r="N182" s="12"/>
      <c r="AJ182" s="24">
        <v>41153</v>
      </c>
      <c r="AK182" s="25" t="s">
        <v>33</v>
      </c>
      <c r="AL182" s="26">
        <f t="shared" si="37"/>
        <v>41187</v>
      </c>
      <c r="AM182" s="26">
        <f t="shared" si="38"/>
        <v>41188</v>
      </c>
      <c r="AQ182" s="29">
        <v>41153</v>
      </c>
      <c r="AR182" s="10">
        <v>12</v>
      </c>
      <c r="AS182" s="10" t="s">
        <v>10</v>
      </c>
      <c r="AT182" s="31" t="s">
        <v>16</v>
      </c>
      <c r="AU182" s="31">
        <v>365</v>
      </c>
      <c r="AV182" s="45">
        <v>0.18</v>
      </c>
    </row>
    <row r="183" spans="9:48" s="22" customFormat="1">
      <c r="I183" s="12"/>
      <c r="J183" s="12"/>
      <c r="K183" s="12"/>
      <c r="L183" s="12"/>
      <c r="M183" s="12"/>
      <c r="N183" s="12"/>
      <c r="AJ183" s="24">
        <v>41183</v>
      </c>
      <c r="AK183" s="25" t="s">
        <v>33</v>
      </c>
      <c r="AL183" s="26">
        <f t="shared" si="37"/>
        <v>41218</v>
      </c>
      <c r="AM183" s="26">
        <f t="shared" si="38"/>
        <v>41219</v>
      </c>
      <c r="AQ183" s="29">
        <v>41183</v>
      </c>
      <c r="AR183" s="10">
        <v>12</v>
      </c>
      <c r="AS183" s="10" t="s">
        <v>11</v>
      </c>
      <c r="AT183" s="31" t="s">
        <v>16</v>
      </c>
      <c r="AU183" s="31">
        <v>365</v>
      </c>
      <c r="AV183" s="45">
        <v>0.18</v>
      </c>
    </row>
    <row r="184" spans="9:48" s="22" customFormat="1">
      <c r="I184" s="12"/>
      <c r="J184" s="12"/>
      <c r="K184" s="12"/>
      <c r="L184" s="12"/>
      <c r="M184" s="12"/>
      <c r="N184" s="12"/>
      <c r="AJ184" s="24">
        <v>41214</v>
      </c>
      <c r="AK184" s="25" t="s">
        <v>33</v>
      </c>
      <c r="AL184" s="26">
        <f t="shared" si="37"/>
        <v>41248</v>
      </c>
      <c r="AM184" s="26">
        <f t="shared" si="38"/>
        <v>41249</v>
      </c>
      <c r="AQ184" s="29">
        <v>41214</v>
      </c>
      <c r="AR184" s="10">
        <v>12</v>
      </c>
      <c r="AS184" s="10" t="s">
        <v>11</v>
      </c>
      <c r="AT184" s="31" t="s">
        <v>16</v>
      </c>
      <c r="AU184" s="31">
        <v>365</v>
      </c>
      <c r="AV184" s="45">
        <v>0.18</v>
      </c>
    </row>
    <row r="185" spans="9:48" s="22" customFormat="1">
      <c r="I185" s="12"/>
      <c r="J185" s="12"/>
      <c r="K185" s="12"/>
      <c r="L185" s="12"/>
      <c r="M185" s="12"/>
      <c r="N185" s="12"/>
      <c r="AJ185" s="24">
        <v>41244</v>
      </c>
      <c r="AK185" s="25" t="s">
        <v>33</v>
      </c>
      <c r="AL185" s="26">
        <f t="shared" si="37"/>
        <v>41279</v>
      </c>
      <c r="AM185" s="26">
        <f t="shared" si="38"/>
        <v>41280</v>
      </c>
      <c r="AQ185" s="29">
        <v>41244</v>
      </c>
      <c r="AR185" s="10">
        <v>12</v>
      </c>
      <c r="AS185" s="10" t="s">
        <v>11</v>
      </c>
      <c r="AT185" s="31" t="s">
        <v>16</v>
      </c>
      <c r="AU185" s="31">
        <v>365</v>
      </c>
      <c r="AV185" s="45">
        <v>0.18</v>
      </c>
    </row>
    <row r="186" spans="9:48" s="22" customFormat="1">
      <c r="I186" s="12"/>
      <c r="J186" s="12"/>
      <c r="K186" s="12"/>
      <c r="L186" s="12"/>
      <c r="M186" s="12"/>
      <c r="N186" s="12"/>
      <c r="AJ186" s="24">
        <v>41275</v>
      </c>
      <c r="AK186" s="25" t="s">
        <v>33</v>
      </c>
      <c r="AL186" s="26">
        <f t="shared" si="37"/>
        <v>41310</v>
      </c>
      <c r="AM186" s="26">
        <f t="shared" si="38"/>
        <v>41311</v>
      </c>
      <c r="AQ186" s="29">
        <v>41275</v>
      </c>
      <c r="AR186" s="10">
        <v>12</v>
      </c>
      <c r="AS186" s="10" t="s">
        <v>12</v>
      </c>
      <c r="AT186" s="31" t="s">
        <v>16</v>
      </c>
      <c r="AU186" s="31">
        <v>365</v>
      </c>
      <c r="AV186" s="45">
        <v>0.18</v>
      </c>
    </row>
    <row r="187" spans="9:48" s="22" customFormat="1">
      <c r="I187" s="12"/>
      <c r="J187" s="12"/>
      <c r="K187" s="12"/>
      <c r="L187" s="12"/>
      <c r="M187" s="12"/>
      <c r="N187" s="12"/>
      <c r="AJ187" s="24">
        <v>41306</v>
      </c>
      <c r="AK187" s="25" t="s">
        <v>33</v>
      </c>
      <c r="AL187" s="26">
        <f t="shared" si="37"/>
        <v>41338</v>
      </c>
      <c r="AM187" s="26">
        <f t="shared" si="38"/>
        <v>41339</v>
      </c>
      <c r="AQ187" s="29">
        <v>41306</v>
      </c>
      <c r="AR187" s="10">
        <v>12</v>
      </c>
      <c r="AS187" s="10" t="s">
        <v>12</v>
      </c>
      <c r="AT187" s="31" t="s">
        <v>16</v>
      </c>
      <c r="AU187" s="31">
        <v>365</v>
      </c>
      <c r="AV187" s="45">
        <v>0.18</v>
      </c>
    </row>
    <row r="188" spans="9:48" s="22" customFormat="1">
      <c r="I188" s="12"/>
      <c r="J188" s="12"/>
      <c r="K188" s="12"/>
      <c r="L188" s="12"/>
      <c r="M188" s="12"/>
      <c r="N188" s="12"/>
      <c r="AJ188" s="24">
        <v>41334</v>
      </c>
      <c r="AK188" s="25" t="s">
        <v>33</v>
      </c>
      <c r="AL188" s="26">
        <f>EOMONTH(AJ188,0)</f>
        <v>41364</v>
      </c>
      <c r="AM188" s="26">
        <f>EOMONTH(AJ188,0)</f>
        <v>41364</v>
      </c>
      <c r="AQ188" s="29">
        <v>41334</v>
      </c>
      <c r="AR188" s="10">
        <v>12</v>
      </c>
      <c r="AS188" s="10" t="s">
        <v>12</v>
      </c>
      <c r="AT188" s="31" t="s">
        <v>16</v>
      </c>
      <c r="AU188" s="31">
        <v>365</v>
      </c>
      <c r="AV188" s="45">
        <v>0.18</v>
      </c>
    </row>
    <row r="189" spans="9:48" s="22" customFormat="1">
      <c r="I189" s="12"/>
      <c r="J189" s="12"/>
      <c r="K189" s="12"/>
      <c r="L189" s="12"/>
      <c r="M189" s="12"/>
      <c r="N189" s="12"/>
      <c r="AJ189" s="24">
        <v>41365</v>
      </c>
      <c r="AK189" s="25" t="s">
        <v>33</v>
      </c>
      <c r="AL189" s="26">
        <f t="shared" ref="AL189:AL199" si="39">EOMONTH(AJ189,0)+5</f>
        <v>41399</v>
      </c>
      <c r="AM189" s="26">
        <f t="shared" ref="AM189:AM199" si="40">EOMONTH(AJ189,0)+6</f>
        <v>41400</v>
      </c>
      <c r="AQ189" s="29">
        <v>41365</v>
      </c>
      <c r="AR189" s="10">
        <v>12</v>
      </c>
      <c r="AS189" s="10" t="s">
        <v>8</v>
      </c>
      <c r="AT189" s="31" t="s">
        <v>17</v>
      </c>
      <c r="AU189" s="31">
        <v>365</v>
      </c>
      <c r="AV189" s="45">
        <v>0.18</v>
      </c>
    </row>
    <row r="190" spans="9:48" s="22" customFormat="1">
      <c r="I190" s="12"/>
      <c r="J190" s="12"/>
      <c r="K190" s="12"/>
      <c r="L190" s="12"/>
      <c r="M190" s="12"/>
      <c r="N190" s="12"/>
      <c r="AJ190" s="24">
        <v>41395</v>
      </c>
      <c r="AK190" s="25" t="s">
        <v>33</v>
      </c>
      <c r="AL190" s="26">
        <f t="shared" si="39"/>
        <v>41430</v>
      </c>
      <c r="AM190" s="26">
        <f t="shared" si="40"/>
        <v>41431</v>
      </c>
      <c r="AQ190" s="29">
        <v>41395</v>
      </c>
      <c r="AR190" s="10">
        <v>12</v>
      </c>
      <c r="AS190" s="10" t="s">
        <v>8</v>
      </c>
      <c r="AT190" s="31" t="s">
        <v>17</v>
      </c>
      <c r="AU190" s="31">
        <v>365</v>
      </c>
      <c r="AV190" s="45">
        <v>0.18</v>
      </c>
    </row>
    <row r="191" spans="9:48" s="22" customFormat="1">
      <c r="I191" s="12"/>
      <c r="J191" s="12"/>
      <c r="K191" s="12"/>
      <c r="L191" s="12"/>
      <c r="M191" s="12"/>
      <c r="N191" s="12"/>
      <c r="AJ191" s="24">
        <v>41426</v>
      </c>
      <c r="AK191" s="25" t="s">
        <v>33</v>
      </c>
      <c r="AL191" s="26">
        <f t="shared" si="39"/>
        <v>41460</v>
      </c>
      <c r="AM191" s="26">
        <f t="shared" si="40"/>
        <v>41461</v>
      </c>
      <c r="AQ191" s="29">
        <v>41426</v>
      </c>
      <c r="AR191" s="10">
        <v>12</v>
      </c>
      <c r="AS191" s="10" t="s">
        <v>8</v>
      </c>
      <c r="AT191" s="31" t="s">
        <v>17</v>
      </c>
      <c r="AU191" s="31">
        <v>365</v>
      </c>
      <c r="AV191" s="45">
        <v>0.18</v>
      </c>
    </row>
    <row r="192" spans="9:48" s="22" customFormat="1">
      <c r="I192" s="12"/>
      <c r="J192" s="12"/>
      <c r="K192" s="12"/>
      <c r="L192" s="12"/>
      <c r="M192" s="12"/>
      <c r="N192" s="12"/>
      <c r="AJ192" s="24">
        <v>41456</v>
      </c>
      <c r="AK192" s="25" t="s">
        <v>33</v>
      </c>
      <c r="AL192" s="26">
        <f t="shared" si="39"/>
        <v>41491</v>
      </c>
      <c r="AM192" s="26">
        <f t="shared" si="40"/>
        <v>41492</v>
      </c>
      <c r="AQ192" s="29">
        <v>41456</v>
      </c>
      <c r="AR192" s="10">
        <v>12</v>
      </c>
      <c r="AS192" s="10" t="s">
        <v>10</v>
      </c>
      <c r="AT192" s="31" t="s">
        <v>17</v>
      </c>
      <c r="AU192" s="31">
        <v>365</v>
      </c>
      <c r="AV192" s="45">
        <v>0.18</v>
      </c>
    </row>
    <row r="193" spans="9:48" s="22" customFormat="1">
      <c r="I193" s="12"/>
      <c r="J193" s="12"/>
      <c r="K193" s="12"/>
      <c r="L193" s="12"/>
      <c r="M193" s="12"/>
      <c r="N193" s="12"/>
      <c r="AJ193" s="24">
        <v>41487</v>
      </c>
      <c r="AK193" s="25" t="s">
        <v>33</v>
      </c>
      <c r="AL193" s="26">
        <f t="shared" si="39"/>
        <v>41522</v>
      </c>
      <c r="AM193" s="26">
        <f t="shared" si="40"/>
        <v>41523</v>
      </c>
      <c r="AQ193" s="29">
        <v>41487</v>
      </c>
      <c r="AR193" s="10">
        <v>12</v>
      </c>
      <c r="AS193" s="10" t="s">
        <v>10</v>
      </c>
      <c r="AT193" s="31" t="s">
        <v>17</v>
      </c>
      <c r="AU193" s="31">
        <v>365</v>
      </c>
      <c r="AV193" s="45">
        <v>0.18</v>
      </c>
    </row>
    <row r="194" spans="9:48" s="22" customFormat="1">
      <c r="I194" s="12"/>
      <c r="J194" s="12"/>
      <c r="K194" s="12"/>
      <c r="L194" s="12"/>
      <c r="M194" s="12"/>
      <c r="N194" s="12"/>
      <c r="AJ194" s="24">
        <v>41518</v>
      </c>
      <c r="AK194" s="25" t="s">
        <v>33</v>
      </c>
      <c r="AL194" s="26">
        <f t="shared" si="39"/>
        <v>41552</v>
      </c>
      <c r="AM194" s="26">
        <f t="shared" si="40"/>
        <v>41553</v>
      </c>
      <c r="AQ194" s="29">
        <v>41518</v>
      </c>
      <c r="AR194" s="10">
        <v>12</v>
      </c>
      <c r="AS194" s="10" t="s">
        <v>10</v>
      </c>
      <c r="AT194" s="31" t="s">
        <v>17</v>
      </c>
      <c r="AU194" s="31">
        <v>365</v>
      </c>
      <c r="AV194" s="45">
        <v>0.18</v>
      </c>
    </row>
    <row r="195" spans="9:48" s="22" customFormat="1">
      <c r="I195" s="12"/>
      <c r="J195" s="12"/>
      <c r="K195" s="12"/>
      <c r="L195" s="12"/>
      <c r="M195" s="12"/>
      <c r="N195" s="12"/>
      <c r="AJ195" s="24">
        <v>41548</v>
      </c>
      <c r="AK195" s="25" t="s">
        <v>33</v>
      </c>
      <c r="AL195" s="26">
        <f t="shared" si="39"/>
        <v>41583</v>
      </c>
      <c r="AM195" s="26">
        <f t="shared" si="40"/>
        <v>41584</v>
      </c>
      <c r="AQ195" s="29">
        <v>41548</v>
      </c>
      <c r="AR195" s="10">
        <v>12</v>
      </c>
      <c r="AS195" s="10" t="s">
        <v>11</v>
      </c>
      <c r="AT195" s="31" t="s">
        <v>17</v>
      </c>
      <c r="AU195" s="31">
        <v>365</v>
      </c>
      <c r="AV195" s="45">
        <v>0.18</v>
      </c>
    </row>
    <row r="196" spans="9:48" s="22" customFormat="1">
      <c r="I196" s="12"/>
      <c r="J196" s="12"/>
      <c r="K196" s="12"/>
      <c r="L196" s="12"/>
      <c r="M196" s="12"/>
      <c r="N196" s="12"/>
      <c r="AJ196" s="24">
        <v>41579</v>
      </c>
      <c r="AK196" s="25" t="s">
        <v>33</v>
      </c>
      <c r="AL196" s="26">
        <f t="shared" si="39"/>
        <v>41613</v>
      </c>
      <c r="AM196" s="26">
        <f t="shared" si="40"/>
        <v>41614</v>
      </c>
      <c r="AQ196" s="29">
        <v>41579</v>
      </c>
      <c r="AR196" s="10">
        <v>12</v>
      </c>
      <c r="AS196" s="10" t="s">
        <v>11</v>
      </c>
      <c r="AT196" s="31" t="s">
        <v>17</v>
      </c>
      <c r="AU196" s="31">
        <v>365</v>
      </c>
      <c r="AV196" s="45">
        <v>0.18</v>
      </c>
    </row>
    <row r="197" spans="9:48" s="22" customFormat="1">
      <c r="I197" s="12"/>
      <c r="J197" s="12"/>
      <c r="K197" s="12"/>
      <c r="L197" s="12"/>
      <c r="M197" s="12"/>
      <c r="N197" s="12"/>
      <c r="AJ197" s="24">
        <v>41609</v>
      </c>
      <c r="AK197" s="25" t="s">
        <v>33</v>
      </c>
      <c r="AL197" s="26">
        <f t="shared" si="39"/>
        <v>41644</v>
      </c>
      <c r="AM197" s="26">
        <f t="shared" si="40"/>
        <v>41645</v>
      </c>
      <c r="AQ197" s="29">
        <v>41609</v>
      </c>
      <c r="AR197" s="10">
        <v>12</v>
      </c>
      <c r="AS197" s="10" t="s">
        <v>11</v>
      </c>
      <c r="AT197" s="31" t="s">
        <v>17</v>
      </c>
      <c r="AU197" s="31">
        <v>365</v>
      </c>
      <c r="AV197" s="45">
        <v>0.18</v>
      </c>
    </row>
    <row r="198" spans="9:48" s="22" customFormat="1">
      <c r="I198" s="12"/>
      <c r="J198" s="12"/>
      <c r="K198" s="12"/>
      <c r="L198" s="12"/>
      <c r="M198" s="12"/>
      <c r="N198" s="12"/>
      <c r="AJ198" s="24">
        <v>41640</v>
      </c>
      <c r="AK198" s="25" t="s">
        <v>33</v>
      </c>
      <c r="AL198" s="26">
        <f t="shared" si="39"/>
        <v>41675</v>
      </c>
      <c r="AM198" s="26">
        <f t="shared" si="40"/>
        <v>41676</v>
      </c>
      <c r="AQ198" s="29">
        <v>41640</v>
      </c>
      <c r="AR198" s="10">
        <v>12</v>
      </c>
      <c r="AS198" s="10" t="s">
        <v>12</v>
      </c>
      <c r="AT198" s="31" t="s">
        <v>17</v>
      </c>
      <c r="AU198" s="31">
        <v>365</v>
      </c>
      <c r="AV198" s="45">
        <v>0.18</v>
      </c>
    </row>
    <row r="199" spans="9:48" s="22" customFormat="1">
      <c r="I199" s="12"/>
      <c r="J199" s="12"/>
      <c r="K199" s="12"/>
      <c r="L199" s="12"/>
      <c r="M199" s="12"/>
      <c r="N199" s="12"/>
      <c r="AJ199" s="24">
        <v>41671</v>
      </c>
      <c r="AK199" s="25" t="s">
        <v>33</v>
      </c>
      <c r="AL199" s="26">
        <f t="shared" si="39"/>
        <v>41703</v>
      </c>
      <c r="AM199" s="26">
        <f t="shared" si="40"/>
        <v>41704</v>
      </c>
      <c r="AQ199" s="29">
        <v>41671</v>
      </c>
      <c r="AR199" s="10">
        <v>12</v>
      </c>
      <c r="AS199" s="10" t="s">
        <v>12</v>
      </c>
      <c r="AT199" s="31" t="s">
        <v>17</v>
      </c>
      <c r="AU199" s="31">
        <v>365</v>
      </c>
      <c r="AV199" s="45">
        <v>0.18</v>
      </c>
    </row>
    <row r="200" spans="9:48" s="22" customFormat="1">
      <c r="I200" s="12"/>
      <c r="J200" s="12"/>
      <c r="K200" s="12"/>
      <c r="L200" s="12"/>
      <c r="M200" s="12"/>
      <c r="N200" s="12"/>
      <c r="AJ200" s="24">
        <v>41699</v>
      </c>
      <c r="AK200" s="25" t="s">
        <v>33</v>
      </c>
      <c r="AL200" s="26">
        <f>EOMONTH(AJ200,0)</f>
        <v>41729</v>
      </c>
      <c r="AM200" s="26">
        <f>EOMONTH(AJ200,0)</f>
        <v>41729</v>
      </c>
      <c r="AQ200" s="29">
        <v>41699</v>
      </c>
      <c r="AR200" s="10">
        <v>12</v>
      </c>
      <c r="AS200" s="10" t="s">
        <v>12</v>
      </c>
      <c r="AT200" s="31" t="s">
        <v>17</v>
      </c>
      <c r="AU200" s="31">
        <v>365</v>
      </c>
      <c r="AV200" s="45">
        <v>0.18</v>
      </c>
    </row>
    <row r="201" spans="9:48" s="22" customFormat="1">
      <c r="I201" s="12"/>
      <c r="J201" s="12"/>
      <c r="K201" s="12"/>
      <c r="L201" s="12"/>
      <c r="M201" s="12"/>
      <c r="N201" s="12"/>
      <c r="AJ201" s="24">
        <v>41730</v>
      </c>
      <c r="AK201" s="25" t="s">
        <v>33</v>
      </c>
      <c r="AL201" s="26">
        <f t="shared" ref="AL201:AL211" si="41">EOMONTH(AJ201,0)+5</f>
        <v>41764</v>
      </c>
      <c r="AM201" s="26">
        <f t="shared" ref="AM201:AM211" si="42">EOMONTH(AJ201,0)+6</f>
        <v>41765</v>
      </c>
      <c r="AQ201" s="29">
        <v>41730</v>
      </c>
      <c r="AR201" s="10">
        <v>12</v>
      </c>
      <c r="AS201" s="10" t="s">
        <v>8</v>
      </c>
      <c r="AT201" s="31" t="s">
        <v>17</v>
      </c>
      <c r="AU201" s="31">
        <v>365</v>
      </c>
      <c r="AV201" s="45">
        <v>0.18</v>
      </c>
    </row>
    <row r="202" spans="9:48" s="22" customFormat="1">
      <c r="I202" s="12"/>
      <c r="J202" s="12"/>
      <c r="K202" s="12"/>
      <c r="L202" s="12"/>
      <c r="M202" s="12"/>
      <c r="N202" s="12"/>
      <c r="AJ202" s="24">
        <v>41760</v>
      </c>
      <c r="AK202" s="25" t="s">
        <v>33</v>
      </c>
      <c r="AL202" s="26">
        <f t="shared" si="41"/>
        <v>41795</v>
      </c>
      <c r="AM202" s="26">
        <f t="shared" si="42"/>
        <v>41796</v>
      </c>
      <c r="AQ202" s="29">
        <v>41760</v>
      </c>
      <c r="AR202" s="10">
        <v>12</v>
      </c>
      <c r="AS202" s="10" t="s">
        <v>8</v>
      </c>
      <c r="AT202" s="31" t="s">
        <v>17</v>
      </c>
      <c r="AU202" s="31">
        <v>365</v>
      </c>
      <c r="AV202" s="45">
        <v>0.18</v>
      </c>
    </row>
    <row r="203" spans="9:48" s="22" customFormat="1">
      <c r="I203" s="12"/>
      <c r="J203" s="12"/>
      <c r="K203" s="12"/>
      <c r="L203" s="12"/>
      <c r="M203" s="12"/>
      <c r="N203" s="12"/>
      <c r="AJ203" s="24">
        <v>41791</v>
      </c>
      <c r="AK203" s="25" t="s">
        <v>33</v>
      </c>
      <c r="AL203" s="26">
        <f t="shared" si="41"/>
        <v>41825</v>
      </c>
      <c r="AM203" s="26">
        <f t="shared" si="42"/>
        <v>41826</v>
      </c>
      <c r="AQ203" s="29">
        <v>41791</v>
      </c>
      <c r="AR203" s="10">
        <v>12</v>
      </c>
      <c r="AS203" s="10" t="s">
        <v>8</v>
      </c>
      <c r="AT203" s="31" t="s">
        <v>17</v>
      </c>
      <c r="AU203" s="31">
        <v>365</v>
      </c>
      <c r="AV203" s="45">
        <v>0.18</v>
      </c>
    </row>
    <row r="204" spans="9:48" s="22" customFormat="1">
      <c r="I204" s="12"/>
      <c r="J204" s="12"/>
      <c r="K204" s="12"/>
      <c r="L204" s="12"/>
      <c r="M204" s="12"/>
      <c r="N204" s="12"/>
      <c r="AJ204" s="24">
        <v>41821</v>
      </c>
      <c r="AK204" s="25" t="s">
        <v>33</v>
      </c>
      <c r="AL204" s="26">
        <f t="shared" si="41"/>
        <v>41856</v>
      </c>
      <c r="AM204" s="26">
        <f t="shared" si="42"/>
        <v>41857</v>
      </c>
      <c r="AQ204" s="29">
        <v>41821</v>
      </c>
      <c r="AR204" s="10">
        <v>12</v>
      </c>
      <c r="AS204" s="10" t="s">
        <v>10</v>
      </c>
      <c r="AT204" s="31" t="s">
        <v>17</v>
      </c>
      <c r="AU204" s="31">
        <v>365</v>
      </c>
      <c r="AV204" s="45">
        <v>0.18</v>
      </c>
    </row>
    <row r="205" spans="9:48" s="22" customFormat="1">
      <c r="I205" s="12"/>
      <c r="J205" s="12"/>
      <c r="K205" s="12"/>
      <c r="L205" s="12"/>
      <c r="M205" s="12"/>
      <c r="N205" s="12"/>
      <c r="AJ205" s="24">
        <v>41852</v>
      </c>
      <c r="AK205" s="25" t="s">
        <v>33</v>
      </c>
      <c r="AL205" s="26">
        <f t="shared" si="41"/>
        <v>41887</v>
      </c>
      <c r="AM205" s="26">
        <f t="shared" si="42"/>
        <v>41888</v>
      </c>
      <c r="AQ205" s="29">
        <v>41852</v>
      </c>
      <c r="AR205" s="10">
        <v>12</v>
      </c>
      <c r="AS205" s="10" t="s">
        <v>10</v>
      </c>
      <c r="AT205" s="31" t="s">
        <v>17</v>
      </c>
      <c r="AU205" s="31">
        <v>365</v>
      </c>
      <c r="AV205" s="45">
        <v>0.18</v>
      </c>
    </row>
    <row r="206" spans="9:48" s="22" customFormat="1">
      <c r="I206" s="12"/>
      <c r="J206" s="12"/>
      <c r="K206" s="12"/>
      <c r="L206" s="12"/>
      <c r="M206" s="12"/>
      <c r="N206" s="12"/>
      <c r="AJ206" s="24">
        <v>41883</v>
      </c>
      <c r="AK206" s="25" t="s">
        <v>33</v>
      </c>
      <c r="AL206" s="26">
        <f t="shared" si="41"/>
        <v>41917</v>
      </c>
      <c r="AM206" s="26">
        <f t="shared" si="42"/>
        <v>41918</v>
      </c>
      <c r="AQ206" s="29">
        <v>41883</v>
      </c>
      <c r="AR206" s="10">
        <v>12</v>
      </c>
      <c r="AS206" s="10" t="s">
        <v>10</v>
      </c>
      <c r="AT206" s="31" t="s">
        <v>17</v>
      </c>
      <c r="AU206" s="31">
        <v>365</v>
      </c>
      <c r="AV206" s="45">
        <v>0.18</v>
      </c>
    </row>
    <row r="207" spans="9:48" s="22" customFormat="1">
      <c r="I207" s="12"/>
      <c r="J207" s="12"/>
      <c r="K207" s="12"/>
      <c r="L207" s="12"/>
      <c r="M207" s="12"/>
      <c r="N207" s="12"/>
      <c r="AJ207" s="24">
        <v>41913</v>
      </c>
      <c r="AK207" s="25" t="s">
        <v>33</v>
      </c>
      <c r="AL207" s="26">
        <f t="shared" si="41"/>
        <v>41948</v>
      </c>
      <c r="AM207" s="26">
        <f t="shared" si="42"/>
        <v>41949</v>
      </c>
      <c r="AQ207" s="29">
        <v>41913</v>
      </c>
      <c r="AR207" s="10">
        <v>12</v>
      </c>
      <c r="AS207" s="10" t="s">
        <v>11</v>
      </c>
      <c r="AT207" s="31" t="s">
        <v>17</v>
      </c>
      <c r="AU207" s="31">
        <v>365</v>
      </c>
      <c r="AV207" s="45">
        <v>0.18</v>
      </c>
    </row>
    <row r="208" spans="9:48" s="22" customFormat="1">
      <c r="I208" s="12"/>
      <c r="J208" s="12"/>
      <c r="K208" s="12"/>
      <c r="L208" s="12"/>
      <c r="M208" s="12"/>
      <c r="N208" s="12"/>
      <c r="AJ208" s="24">
        <v>41944</v>
      </c>
      <c r="AK208" s="25" t="s">
        <v>33</v>
      </c>
      <c r="AL208" s="26">
        <f t="shared" si="41"/>
        <v>41978</v>
      </c>
      <c r="AM208" s="26">
        <f t="shared" si="42"/>
        <v>41979</v>
      </c>
      <c r="AQ208" s="29">
        <v>41944</v>
      </c>
      <c r="AR208" s="10">
        <v>12</v>
      </c>
      <c r="AS208" s="10" t="s">
        <v>11</v>
      </c>
      <c r="AT208" s="31" t="s">
        <v>17</v>
      </c>
      <c r="AU208" s="31">
        <v>365</v>
      </c>
      <c r="AV208" s="45">
        <v>0.18</v>
      </c>
    </row>
    <row r="209" spans="9:48" s="22" customFormat="1">
      <c r="I209" s="12"/>
      <c r="J209" s="12"/>
      <c r="K209" s="12"/>
      <c r="L209" s="12"/>
      <c r="M209" s="12"/>
      <c r="N209" s="12"/>
      <c r="AJ209" s="24">
        <v>41974</v>
      </c>
      <c r="AK209" s="25" t="s">
        <v>33</v>
      </c>
      <c r="AL209" s="26">
        <f t="shared" si="41"/>
        <v>42009</v>
      </c>
      <c r="AM209" s="26">
        <f t="shared" si="42"/>
        <v>42010</v>
      </c>
      <c r="AQ209" s="29">
        <v>41974</v>
      </c>
      <c r="AR209" s="10">
        <v>12</v>
      </c>
      <c r="AS209" s="10" t="s">
        <v>11</v>
      </c>
      <c r="AT209" s="31" t="s">
        <v>17</v>
      </c>
      <c r="AU209" s="31">
        <v>365</v>
      </c>
      <c r="AV209" s="45">
        <v>0.18</v>
      </c>
    </row>
    <row r="210" spans="9:48" s="22" customFormat="1">
      <c r="I210" s="12"/>
      <c r="J210" s="12"/>
      <c r="K210" s="12"/>
      <c r="L210" s="12"/>
      <c r="M210" s="12"/>
      <c r="N210" s="12"/>
      <c r="AJ210" s="24">
        <v>42005</v>
      </c>
      <c r="AK210" s="25" t="s">
        <v>33</v>
      </c>
      <c r="AL210" s="26">
        <f t="shared" si="41"/>
        <v>42040</v>
      </c>
      <c r="AM210" s="26">
        <f t="shared" si="42"/>
        <v>42041</v>
      </c>
      <c r="AQ210" s="29">
        <v>42005</v>
      </c>
      <c r="AR210" s="10">
        <v>12</v>
      </c>
      <c r="AS210" s="10" t="s">
        <v>12</v>
      </c>
      <c r="AT210" s="31" t="s">
        <v>17</v>
      </c>
      <c r="AU210" s="31">
        <v>365</v>
      </c>
      <c r="AV210" s="45">
        <v>0.18</v>
      </c>
    </row>
    <row r="211" spans="9:48" s="22" customFormat="1">
      <c r="I211" s="12"/>
      <c r="J211" s="12"/>
      <c r="K211" s="12"/>
      <c r="L211" s="12"/>
      <c r="M211" s="12"/>
      <c r="N211" s="12"/>
      <c r="AJ211" s="24">
        <v>42036</v>
      </c>
      <c r="AK211" s="25" t="s">
        <v>33</v>
      </c>
      <c r="AL211" s="26">
        <f t="shared" si="41"/>
        <v>42068</v>
      </c>
      <c r="AM211" s="26">
        <f t="shared" si="42"/>
        <v>42069</v>
      </c>
      <c r="AQ211" s="29">
        <v>42036</v>
      </c>
      <c r="AR211" s="10">
        <v>12</v>
      </c>
      <c r="AS211" s="10" t="s">
        <v>12</v>
      </c>
      <c r="AT211" s="31" t="s">
        <v>17</v>
      </c>
      <c r="AU211" s="31">
        <v>365</v>
      </c>
      <c r="AV211" s="45">
        <v>0.18</v>
      </c>
    </row>
    <row r="212" spans="9:48" s="22" customFormat="1">
      <c r="I212" s="12"/>
      <c r="J212" s="12"/>
      <c r="K212" s="12"/>
      <c r="L212" s="12"/>
      <c r="M212" s="12"/>
      <c r="N212" s="12"/>
      <c r="AJ212" s="24">
        <v>42064</v>
      </c>
      <c r="AK212" s="25" t="s">
        <v>33</v>
      </c>
      <c r="AL212" s="26">
        <f>EOMONTH(AJ212,0)</f>
        <v>42094</v>
      </c>
      <c r="AM212" s="26">
        <f>EOMONTH(AJ212,0)</f>
        <v>42094</v>
      </c>
      <c r="AQ212" s="29">
        <v>42064</v>
      </c>
      <c r="AR212" s="10">
        <v>12</v>
      </c>
      <c r="AS212" s="10" t="s">
        <v>12</v>
      </c>
      <c r="AT212" s="31" t="s">
        <v>17</v>
      </c>
      <c r="AU212" s="31">
        <v>365</v>
      </c>
      <c r="AV212" s="45">
        <v>0.18</v>
      </c>
    </row>
    <row r="213" spans="9:48" s="22" customFormat="1">
      <c r="I213" s="12"/>
      <c r="J213" s="12"/>
      <c r="K213" s="12"/>
      <c r="L213" s="12"/>
      <c r="M213" s="12"/>
      <c r="N213" s="12"/>
    </row>
    <row r="214" spans="9:48" s="22" customFormat="1">
      <c r="I214" s="12"/>
      <c r="J214" s="12"/>
      <c r="K214" s="12"/>
      <c r="L214" s="12"/>
      <c r="M214" s="12"/>
      <c r="N214" s="12"/>
    </row>
    <row r="215" spans="9:48" s="22" customFormat="1">
      <c r="I215" s="12"/>
      <c r="J215" s="12"/>
      <c r="K215" s="12"/>
      <c r="L215" s="12"/>
      <c r="M215" s="12"/>
      <c r="N215" s="12"/>
    </row>
    <row r="216" spans="9:48" s="22" customFormat="1">
      <c r="I216" s="12"/>
      <c r="J216" s="12"/>
      <c r="K216" s="12"/>
      <c r="L216" s="12"/>
      <c r="M216" s="12"/>
      <c r="N216" s="12"/>
    </row>
    <row r="217" spans="9:48" s="22" customFormat="1">
      <c r="I217" s="12"/>
      <c r="J217" s="12"/>
      <c r="K217" s="12"/>
      <c r="L217" s="12"/>
      <c r="M217" s="12"/>
      <c r="N217" s="12"/>
    </row>
    <row r="218" spans="9:48" s="22" customFormat="1">
      <c r="I218" s="12"/>
      <c r="J218" s="12"/>
      <c r="K218" s="12"/>
      <c r="L218" s="12"/>
      <c r="M218" s="12"/>
      <c r="N218" s="12"/>
    </row>
    <row r="219" spans="9:48" s="22" customFormat="1">
      <c r="I219" s="12"/>
      <c r="J219" s="12"/>
      <c r="K219" s="12"/>
      <c r="L219" s="12"/>
      <c r="M219" s="12"/>
      <c r="N219" s="12"/>
      <c r="AJ219" s="24" t="s">
        <v>8</v>
      </c>
      <c r="AK219" s="25" t="s">
        <v>34</v>
      </c>
      <c r="AL219" s="26">
        <v>41095</v>
      </c>
      <c r="AM219" s="26">
        <v>41096</v>
      </c>
    </row>
    <row r="220" spans="9:48" s="22" customFormat="1">
      <c r="I220" s="12"/>
      <c r="J220" s="12"/>
      <c r="K220" s="12"/>
      <c r="L220" s="12"/>
      <c r="M220" s="12"/>
      <c r="N220" s="12"/>
      <c r="AJ220" s="24" t="s">
        <v>10</v>
      </c>
      <c r="AK220" s="25" t="s">
        <v>34</v>
      </c>
      <c r="AL220" s="26">
        <v>41187</v>
      </c>
      <c r="AM220" s="26">
        <v>41188</v>
      </c>
    </row>
    <row r="221" spans="9:48" s="22" customFormat="1">
      <c r="I221" s="12"/>
      <c r="J221" s="12"/>
      <c r="K221" s="12"/>
      <c r="L221" s="12"/>
      <c r="M221" s="12"/>
      <c r="N221" s="12"/>
      <c r="AJ221" s="24" t="s">
        <v>11</v>
      </c>
      <c r="AK221" s="25" t="s">
        <v>34</v>
      </c>
      <c r="AL221" s="26">
        <v>41279</v>
      </c>
      <c r="AM221" s="26">
        <v>41280</v>
      </c>
    </row>
    <row r="222" spans="9:48" s="22" customFormat="1">
      <c r="I222" s="12"/>
      <c r="J222" s="12"/>
      <c r="K222" s="12"/>
      <c r="L222" s="12"/>
      <c r="M222" s="12"/>
      <c r="N222" s="12"/>
      <c r="AJ222" s="24" t="s">
        <v>12</v>
      </c>
      <c r="AK222" s="25" t="s">
        <v>34</v>
      </c>
      <c r="AL222" s="26">
        <v>41364</v>
      </c>
      <c r="AM222" s="26">
        <v>41364</v>
      </c>
    </row>
    <row r="223" spans="9:48" s="22" customFormat="1">
      <c r="I223" s="12"/>
      <c r="J223" s="12"/>
      <c r="K223" s="12"/>
      <c r="L223" s="12"/>
      <c r="M223" s="12"/>
      <c r="N223" s="12"/>
    </row>
    <row r="224" spans="9:48" s="22" customFormat="1">
      <c r="I224" s="12"/>
      <c r="J224" s="12"/>
      <c r="K224" s="12"/>
      <c r="L224" s="12"/>
      <c r="M224" s="12"/>
      <c r="N224" s="12"/>
    </row>
    <row r="225" spans="1:14" s="22" customFormat="1">
      <c r="I225" s="12"/>
      <c r="J225" s="12"/>
      <c r="K225" s="12"/>
      <c r="L225" s="12"/>
      <c r="M225" s="12"/>
      <c r="N225" s="12"/>
    </row>
    <row r="226" spans="1:14" s="22" customFormat="1">
      <c r="I226" s="12"/>
      <c r="J226" s="12"/>
      <c r="K226" s="12"/>
      <c r="L226" s="12"/>
      <c r="M226" s="12"/>
      <c r="N226" s="12"/>
    </row>
    <row r="227" spans="1:14" s="22" customFormat="1">
      <c r="I227" s="12"/>
      <c r="J227" s="12"/>
      <c r="K227" s="12"/>
      <c r="L227" s="12"/>
      <c r="M227" s="12"/>
      <c r="N227" s="12"/>
    </row>
    <row r="228" spans="1:14" s="22" customFormat="1">
      <c r="I228" s="12"/>
      <c r="J228" s="12"/>
      <c r="K228" s="12"/>
      <c r="L228" s="12"/>
      <c r="M228" s="12"/>
      <c r="N228" s="12"/>
    </row>
    <row r="229" spans="1:14" s="22" customFormat="1">
      <c r="I229" s="12"/>
      <c r="J229" s="12"/>
      <c r="K229" s="12"/>
      <c r="L229" s="12"/>
      <c r="M229" s="12"/>
      <c r="N229" s="12"/>
    </row>
    <row r="230" spans="1:14" s="22" customFormat="1">
      <c r="I230" s="12"/>
      <c r="J230" s="12"/>
      <c r="K230" s="12"/>
      <c r="L230" s="12"/>
      <c r="M230" s="12"/>
      <c r="N230" s="12"/>
    </row>
    <row r="231" spans="1:14" s="22" customFormat="1">
      <c r="I231" s="12"/>
      <c r="J231" s="12"/>
      <c r="K231" s="12"/>
      <c r="L231" s="12"/>
      <c r="M231" s="12"/>
      <c r="N231" s="12"/>
    </row>
    <row r="232" spans="1:14" s="22" customFormat="1">
      <c r="I232" s="12"/>
      <c r="J232" s="12"/>
      <c r="K232" s="12"/>
      <c r="L232" s="12"/>
      <c r="M232" s="12"/>
      <c r="N232" s="12"/>
    </row>
    <row r="233" spans="1:14" s="22" customFormat="1">
      <c r="I233" s="12"/>
      <c r="J233" s="12"/>
      <c r="K233" s="12"/>
      <c r="L233" s="12"/>
      <c r="M233" s="12"/>
      <c r="N233" s="12"/>
    </row>
    <row r="234" spans="1:14" s="22" customFormat="1">
      <c r="I234" s="12"/>
      <c r="J234" s="12"/>
      <c r="K234" s="12"/>
      <c r="L234" s="12"/>
      <c r="M234" s="12"/>
      <c r="N234" s="12"/>
    </row>
    <row r="235" spans="1:14" s="22" customFormat="1">
      <c r="A235" s="12"/>
      <c r="B235" s="12"/>
      <c r="C235" s="12"/>
      <c r="D235" s="12"/>
      <c r="E235" s="12"/>
      <c r="F235" s="12"/>
      <c r="G235" s="12"/>
      <c r="H235" s="12"/>
      <c r="I235" s="12"/>
      <c r="J235" s="12"/>
      <c r="K235" s="23"/>
      <c r="L235" s="12"/>
      <c r="M235" s="12"/>
      <c r="N235" s="12"/>
    </row>
    <row r="236" spans="1:14" s="22" customFormat="1">
      <c r="A236" s="12"/>
      <c r="B236" s="12"/>
      <c r="C236" s="12"/>
      <c r="D236" s="12"/>
      <c r="E236" s="12"/>
      <c r="F236" s="12"/>
      <c r="G236" s="12"/>
      <c r="H236" s="12"/>
      <c r="I236" s="12"/>
      <c r="J236" s="12"/>
      <c r="K236" s="23"/>
      <c r="L236" s="12"/>
      <c r="M236" s="12"/>
      <c r="N236" s="12"/>
    </row>
    <row r="237" spans="1:14" s="22" customFormat="1">
      <c r="A237" s="12"/>
      <c r="B237" s="12"/>
      <c r="C237" s="12"/>
      <c r="D237" s="12"/>
      <c r="E237" s="12"/>
      <c r="F237" s="12"/>
      <c r="G237" s="12"/>
      <c r="H237" s="12"/>
      <c r="I237" s="12"/>
      <c r="J237" s="12"/>
      <c r="K237" s="23"/>
      <c r="L237" s="12"/>
      <c r="M237" s="12"/>
      <c r="N237" s="12"/>
    </row>
    <row r="238" spans="1:14" s="22" customFormat="1">
      <c r="A238" s="12"/>
      <c r="B238" s="12"/>
      <c r="C238" s="12"/>
      <c r="D238" s="12"/>
      <c r="E238" s="12"/>
      <c r="F238" s="12"/>
      <c r="G238" s="12"/>
      <c r="H238" s="12"/>
      <c r="I238" s="12"/>
      <c r="J238" s="12"/>
      <c r="K238" s="23"/>
      <c r="L238" s="12"/>
      <c r="M238" s="12"/>
      <c r="N238" s="12"/>
    </row>
    <row r="239" spans="1:14" s="22" customFormat="1">
      <c r="A239" s="12"/>
      <c r="B239" s="12"/>
      <c r="C239" s="12"/>
      <c r="D239" s="12"/>
      <c r="E239" s="12"/>
      <c r="F239" s="12"/>
      <c r="G239" s="12"/>
      <c r="H239" s="12"/>
      <c r="I239" s="12"/>
      <c r="J239" s="12"/>
      <c r="K239" s="23"/>
      <c r="L239" s="12"/>
      <c r="M239" s="12"/>
      <c r="N239" s="12"/>
    </row>
    <row r="240" spans="1:14" s="22" customFormat="1">
      <c r="A240" s="12"/>
      <c r="B240" s="12"/>
      <c r="C240" s="12"/>
      <c r="D240" s="12"/>
      <c r="E240" s="12"/>
      <c r="F240" s="12"/>
      <c r="G240" s="12"/>
      <c r="H240" s="12"/>
      <c r="I240" s="12"/>
      <c r="J240" s="12"/>
      <c r="K240" s="23"/>
      <c r="L240" s="12"/>
      <c r="M240" s="12"/>
      <c r="N240" s="12"/>
    </row>
    <row r="241" spans="1:14" s="22" customFormat="1">
      <c r="A241" s="12"/>
      <c r="B241" s="12"/>
      <c r="C241" s="12"/>
      <c r="D241" s="12"/>
      <c r="E241" s="12"/>
      <c r="F241" s="12"/>
      <c r="G241" s="12"/>
      <c r="H241" s="12"/>
      <c r="I241" s="12"/>
      <c r="J241" s="12"/>
      <c r="K241" s="23"/>
      <c r="L241" s="12"/>
      <c r="M241" s="12"/>
      <c r="N241" s="12"/>
    </row>
    <row r="242" spans="1:14" s="22" customFormat="1">
      <c r="A242" s="12"/>
      <c r="B242" s="12"/>
      <c r="C242" s="12"/>
      <c r="D242" s="12"/>
      <c r="E242" s="12"/>
      <c r="F242" s="12"/>
      <c r="G242" s="12"/>
      <c r="H242" s="12"/>
      <c r="I242" s="12"/>
      <c r="J242" s="12"/>
      <c r="K242" s="23"/>
      <c r="L242" s="12"/>
      <c r="M242" s="12"/>
      <c r="N242" s="12"/>
    </row>
    <row r="243" spans="1:14" s="22" customFormat="1">
      <c r="A243" s="12"/>
      <c r="B243" s="12"/>
      <c r="C243" s="12"/>
      <c r="D243" s="12"/>
      <c r="E243" s="12"/>
      <c r="F243" s="12"/>
      <c r="G243" s="12"/>
      <c r="H243" s="12"/>
      <c r="I243" s="12"/>
      <c r="J243" s="12"/>
      <c r="K243" s="23"/>
      <c r="L243" s="12"/>
      <c r="M243" s="12"/>
      <c r="N243" s="12"/>
    </row>
    <row r="244" spans="1:14" s="22" customFormat="1">
      <c r="A244" s="12"/>
      <c r="B244" s="12"/>
      <c r="C244" s="12"/>
      <c r="D244" s="12"/>
      <c r="E244" s="12"/>
      <c r="F244" s="12"/>
      <c r="G244" s="12"/>
      <c r="H244" s="12"/>
      <c r="I244" s="12"/>
      <c r="J244" s="12"/>
      <c r="K244" s="23"/>
      <c r="L244" s="12"/>
      <c r="M244" s="12"/>
      <c r="N244" s="12"/>
    </row>
    <row r="245" spans="1:14" s="22" customFormat="1">
      <c r="A245" s="12"/>
      <c r="B245" s="12"/>
      <c r="C245" s="12"/>
      <c r="D245" s="12"/>
      <c r="E245" s="12"/>
      <c r="F245" s="12"/>
      <c r="G245" s="12"/>
      <c r="H245" s="12"/>
      <c r="I245" s="12"/>
      <c r="J245" s="12"/>
      <c r="K245" s="23"/>
      <c r="L245" s="12"/>
      <c r="M245" s="12"/>
      <c r="N245" s="12"/>
    </row>
    <row r="246" spans="1:14" s="22" customFormat="1">
      <c r="A246" s="12"/>
      <c r="B246" s="12"/>
      <c r="C246" s="12"/>
      <c r="D246" s="12"/>
      <c r="E246" s="12"/>
      <c r="F246" s="12"/>
      <c r="G246" s="12"/>
      <c r="H246" s="12"/>
      <c r="I246" s="12"/>
      <c r="J246" s="12"/>
      <c r="K246" s="23"/>
      <c r="L246" s="12"/>
      <c r="M246" s="12"/>
      <c r="N246" s="12"/>
    </row>
    <row r="247" spans="1:14" s="22" customFormat="1">
      <c r="A247" s="12"/>
      <c r="B247" s="12"/>
      <c r="C247" s="12"/>
      <c r="D247" s="12"/>
      <c r="E247" s="12"/>
      <c r="F247" s="12"/>
      <c r="G247" s="12"/>
      <c r="H247" s="12"/>
      <c r="I247" s="12"/>
      <c r="J247" s="12"/>
      <c r="K247" s="23"/>
      <c r="L247" s="12"/>
      <c r="M247" s="12"/>
      <c r="N247" s="12"/>
    </row>
    <row r="248" spans="1:14" s="22" customFormat="1">
      <c r="A248" s="12"/>
      <c r="B248" s="12"/>
      <c r="C248" s="12"/>
      <c r="D248" s="12"/>
      <c r="E248" s="12"/>
      <c r="F248" s="12"/>
      <c r="G248" s="12"/>
      <c r="H248" s="12"/>
      <c r="I248" s="12"/>
      <c r="J248" s="12"/>
      <c r="K248" s="23"/>
      <c r="L248" s="12"/>
      <c r="M248" s="12"/>
      <c r="N248" s="12"/>
    </row>
    <row r="249" spans="1:14" s="22" customFormat="1">
      <c r="A249" s="12"/>
      <c r="B249" s="12"/>
      <c r="C249" s="12"/>
      <c r="D249" s="12"/>
      <c r="E249" s="12"/>
      <c r="F249" s="12"/>
      <c r="G249" s="12"/>
      <c r="H249" s="12"/>
      <c r="I249" s="12"/>
      <c r="J249" s="12"/>
      <c r="K249" s="23"/>
      <c r="L249" s="12"/>
      <c r="M249" s="12"/>
      <c r="N249" s="12"/>
    </row>
    <row r="250" spans="1:14" s="22" customFormat="1">
      <c r="A250" s="12"/>
      <c r="B250" s="12"/>
      <c r="C250" s="12"/>
      <c r="D250" s="12"/>
      <c r="E250" s="12"/>
      <c r="F250" s="12"/>
      <c r="G250" s="12"/>
      <c r="H250" s="12"/>
      <c r="I250" s="12"/>
      <c r="J250" s="12"/>
      <c r="K250" s="23"/>
      <c r="L250" s="12"/>
      <c r="M250" s="12"/>
      <c r="N250" s="12"/>
    </row>
    <row r="251" spans="1:14" s="22" customFormat="1">
      <c r="A251" s="12"/>
      <c r="B251" s="12"/>
      <c r="C251" s="12"/>
      <c r="D251" s="12"/>
      <c r="E251" s="12"/>
      <c r="F251" s="12"/>
      <c r="G251" s="12"/>
      <c r="H251" s="12"/>
      <c r="I251" s="12"/>
      <c r="J251" s="12"/>
      <c r="K251" s="23"/>
      <c r="L251" s="12"/>
      <c r="M251" s="12"/>
      <c r="N251" s="12"/>
    </row>
    <row r="252" spans="1:14" s="22" customFormat="1">
      <c r="A252" s="12"/>
      <c r="B252" s="12"/>
      <c r="C252" s="12"/>
      <c r="D252" s="12"/>
      <c r="E252" s="12"/>
      <c r="F252" s="12"/>
      <c r="G252" s="12"/>
      <c r="H252" s="12"/>
      <c r="I252" s="12"/>
      <c r="J252" s="12"/>
      <c r="K252" s="23"/>
      <c r="L252" s="12"/>
      <c r="M252" s="12"/>
      <c r="N252" s="12"/>
    </row>
    <row r="253" spans="1:14" s="22" customFormat="1">
      <c r="A253" s="12"/>
      <c r="B253" s="12"/>
      <c r="C253" s="12"/>
      <c r="D253" s="12"/>
      <c r="E253" s="12"/>
      <c r="F253" s="12"/>
      <c r="G253" s="12"/>
      <c r="H253" s="12"/>
      <c r="I253" s="12"/>
      <c r="J253" s="12"/>
      <c r="K253" s="23"/>
      <c r="L253" s="12"/>
      <c r="M253" s="12"/>
      <c r="N253" s="12"/>
    </row>
    <row r="254" spans="1:14" s="22" customFormat="1">
      <c r="A254" s="12"/>
      <c r="B254" s="12"/>
      <c r="C254" s="12"/>
      <c r="D254" s="12"/>
      <c r="E254" s="12"/>
      <c r="F254" s="12"/>
      <c r="G254" s="12"/>
      <c r="H254" s="12"/>
      <c r="I254" s="12"/>
      <c r="J254" s="12"/>
      <c r="K254" s="23"/>
      <c r="L254" s="12"/>
      <c r="M254" s="12"/>
      <c r="N254" s="12"/>
    </row>
    <row r="255" spans="1:14" s="22" customFormat="1">
      <c r="A255" s="12"/>
      <c r="B255" s="12"/>
      <c r="C255" s="12"/>
      <c r="D255" s="12"/>
      <c r="E255" s="12"/>
      <c r="F255" s="12"/>
      <c r="G255" s="12"/>
      <c r="H255" s="12"/>
      <c r="I255" s="12"/>
      <c r="J255" s="12"/>
      <c r="K255" s="23"/>
      <c r="L255" s="12"/>
      <c r="M255" s="12"/>
      <c r="N255" s="12"/>
    </row>
    <row r="256" spans="1:14" s="22" customFormat="1">
      <c r="A256" s="12"/>
      <c r="B256" s="12"/>
      <c r="C256" s="12"/>
      <c r="D256" s="12"/>
      <c r="E256" s="12"/>
      <c r="F256" s="12"/>
      <c r="G256" s="12"/>
      <c r="H256" s="12"/>
      <c r="I256" s="12"/>
      <c r="J256" s="12"/>
      <c r="K256" s="23"/>
      <c r="L256" s="12"/>
      <c r="M256" s="12"/>
      <c r="N256" s="12"/>
    </row>
    <row r="257" spans="1:14" s="22" customFormat="1">
      <c r="A257" s="12"/>
      <c r="B257" s="12"/>
      <c r="C257" s="12"/>
      <c r="D257" s="12"/>
      <c r="E257" s="12"/>
      <c r="F257" s="12"/>
      <c r="G257" s="12"/>
      <c r="H257" s="12"/>
      <c r="I257" s="12"/>
      <c r="J257" s="12"/>
      <c r="K257" s="23"/>
      <c r="L257" s="12"/>
      <c r="M257" s="12"/>
      <c r="N257" s="12"/>
    </row>
    <row r="258" spans="1:14" s="22" customFormat="1">
      <c r="A258" s="12"/>
      <c r="B258" s="12"/>
      <c r="C258" s="12"/>
      <c r="D258" s="12"/>
      <c r="E258" s="12"/>
      <c r="F258" s="12"/>
      <c r="G258" s="12"/>
      <c r="H258" s="12"/>
      <c r="I258" s="12"/>
      <c r="J258" s="12"/>
      <c r="K258" s="23"/>
      <c r="L258" s="12"/>
      <c r="M258" s="12"/>
      <c r="N258" s="12"/>
    </row>
    <row r="259" spans="1:14" s="22" customFormat="1">
      <c r="A259" s="12"/>
      <c r="B259" s="12"/>
      <c r="C259" s="12"/>
      <c r="D259" s="12"/>
      <c r="E259" s="12"/>
      <c r="F259" s="12"/>
      <c r="G259" s="12"/>
      <c r="H259" s="12"/>
      <c r="I259" s="12"/>
      <c r="J259" s="12"/>
      <c r="K259" s="23"/>
      <c r="L259" s="12"/>
      <c r="M259" s="12"/>
      <c r="N259" s="12"/>
    </row>
    <row r="260" spans="1:14" s="22" customFormat="1">
      <c r="A260" s="12"/>
      <c r="B260" s="12"/>
      <c r="C260" s="12"/>
      <c r="D260" s="12"/>
      <c r="E260" s="12"/>
      <c r="F260" s="12"/>
      <c r="G260" s="12"/>
      <c r="H260" s="12"/>
      <c r="I260" s="12"/>
      <c r="J260" s="12"/>
      <c r="K260" s="23"/>
      <c r="L260" s="12"/>
      <c r="M260" s="12"/>
      <c r="N260" s="12"/>
    </row>
    <row r="261" spans="1:14" s="22" customFormat="1">
      <c r="A261" s="12"/>
      <c r="B261" s="12"/>
      <c r="C261" s="12"/>
      <c r="D261" s="12"/>
      <c r="E261" s="12"/>
      <c r="F261" s="12"/>
      <c r="G261" s="12"/>
      <c r="H261" s="12"/>
      <c r="I261" s="12"/>
      <c r="J261" s="12"/>
      <c r="K261" s="23"/>
      <c r="L261" s="12"/>
      <c r="M261" s="12"/>
      <c r="N261" s="12"/>
    </row>
    <row r="262" spans="1:14" s="22" customFormat="1">
      <c r="A262" s="12"/>
      <c r="B262" s="12"/>
      <c r="C262" s="12"/>
      <c r="D262" s="12"/>
      <c r="E262" s="12"/>
      <c r="F262" s="12"/>
      <c r="G262" s="12"/>
      <c r="H262" s="12"/>
      <c r="I262" s="12"/>
      <c r="J262" s="12"/>
      <c r="K262" s="23"/>
      <c r="L262" s="12"/>
      <c r="M262" s="12"/>
      <c r="N262" s="12"/>
    </row>
    <row r="263" spans="1:14" s="22" customFormat="1">
      <c r="A263" s="12"/>
      <c r="B263" s="12"/>
      <c r="C263" s="12"/>
      <c r="D263" s="12"/>
      <c r="E263" s="12"/>
      <c r="F263" s="12"/>
      <c r="G263" s="12"/>
      <c r="H263" s="12"/>
      <c r="I263" s="12"/>
      <c r="J263" s="12"/>
      <c r="K263" s="23"/>
      <c r="L263" s="12"/>
      <c r="M263" s="12"/>
      <c r="N263" s="12"/>
    </row>
    <row r="264" spans="1:14" s="22" customFormat="1">
      <c r="A264" s="12"/>
      <c r="B264" s="12"/>
      <c r="C264" s="12"/>
      <c r="D264" s="12"/>
      <c r="E264" s="12"/>
      <c r="F264" s="12"/>
      <c r="G264" s="12"/>
      <c r="H264" s="12"/>
      <c r="I264" s="12"/>
      <c r="J264" s="12"/>
      <c r="K264" s="23"/>
      <c r="L264" s="12"/>
      <c r="M264" s="12"/>
      <c r="N264" s="12"/>
    </row>
    <row r="265" spans="1:14" s="22" customFormat="1">
      <c r="A265" s="12"/>
      <c r="B265" s="12"/>
      <c r="C265" s="12"/>
      <c r="D265" s="12"/>
      <c r="E265" s="12"/>
      <c r="F265" s="12"/>
      <c r="G265" s="12"/>
      <c r="H265" s="12"/>
      <c r="I265" s="12"/>
      <c r="J265" s="12"/>
      <c r="K265" s="23"/>
      <c r="L265" s="12"/>
      <c r="M265" s="12"/>
      <c r="N265" s="12"/>
    </row>
    <row r="266" spans="1:14" s="22" customFormat="1">
      <c r="A266" s="12"/>
      <c r="B266" s="12"/>
      <c r="C266" s="12"/>
      <c r="D266" s="12"/>
      <c r="E266" s="12"/>
      <c r="F266" s="12"/>
      <c r="G266" s="12"/>
      <c r="H266" s="12"/>
      <c r="I266" s="12"/>
      <c r="J266" s="12"/>
      <c r="K266" s="23"/>
      <c r="L266" s="12"/>
      <c r="M266" s="12"/>
      <c r="N266" s="12"/>
    </row>
    <row r="267" spans="1:14" s="22" customFormat="1">
      <c r="A267" s="12"/>
      <c r="B267" s="12"/>
      <c r="C267" s="12"/>
      <c r="D267" s="12"/>
      <c r="E267" s="12"/>
      <c r="F267" s="12"/>
      <c r="G267" s="12"/>
      <c r="H267" s="12"/>
      <c r="I267" s="12"/>
      <c r="J267" s="12"/>
      <c r="K267" s="23"/>
      <c r="L267" s="12"/>
      <c r="M267" s="12"/>
      <c r="N267" s="12"/>
    </row>
    <row r="268" spans="1:14" s="22" customFormat="1">
      <c r="A268" s="12"/>
      <c r="B268" s="12"/>
      <c r="C268" s="12"/>
      <c r="D268" s="12"/>
      <c r="E268" s="12"/>
      <c r="F268" s="12"/>
      <c r="G268" s="12"/>
      <c r="H268" s="12"/>
      <c r="I268" s="12"/>
      <c r="J268" s="12"/>
      <c r="K268" s="23"/>
      <c r="L268" s="12"/>
      <c r="M268" s="12"/>
      <c r="N268" s="12"/>
    </row>
    <row r="269" spans="1:14" s="22" customFormat="1">
      <c r="A269" s="12"/>
      <c r="B269" s="12"/>
      <c r="C269" s="12"/>
      <c r="D269" s="12"/>
      <c r="E269" s="12"/>
      <c r="F269" s="12"/>
      <c r="G269" s="12"/>
      <c r="H269" s="12"/>
      <c r="I269" s="12"/>
      <c r="J269" s="12"/>
      <c r="K269" s="23"/>
      <c r="L269" s="12"/>
      <c r="M269" s="12"/>
      <c r="N269" s="12"/>
    </row>
    <row r="270" spans="1:14" s="22" customFormat="1">
      <c r="A270" s="12"/>
      <c r="B270" s="12"/>
      <c r="C270" s="12"/>
      <c r="D270" s="12"/>
      <c r="E270" s="12"/>
      <c r="F270" s="12"/>
      <c r="G270" s="12"/>
      <c r="H270" s="12"/>
      <c r="I270" s="12"/>
      <c r="J270" s="12"/>
      <c r="K270" s="23"/>
      <c r="L270" s="12"/>
      <c r="M270" s="12"/>
      <c r="N270" s="12"/>
    </row>
    <row r="271" spans="1:14" s="22" customFormat="1">
      <c r="A271" s="12"/>
      <c r="B271" s="12"/>
      <c r="C271" s="12"/>
      <c r="D271" s="12"/>
      <c r="E271" s="12"/>
      <c r="F271" s="12"/>
      <c r="G271" s="12"/>
      <c r="H271" s="12"/>
      <c r="I271" s="12"/>
      <c r="J271" s="12"/>
      <c r="K271" s="23"/>
      <c r="L271" s="12"/>
      <c r="M271" s="12"/>
      <c r="N271" s="12"/>
    </row>
    <row r="272" spans="1:14" s="22" customFormat="1">
      <c r="A272" s="12"/>
      <c r="B272" s="12"/>
      <c r="C272" s="12"/>
      <c r="D272" s="12"/>
      <c r="E272" s="12"/>
      <c r="F272" s="12"/>
      <c r="G272" s="12"/>
      <c r="H272" s="12"/>
      <c r="I272" s="12"/>
      <c r="J272" s="12"/>
      <c r="K272" s="23"/>
      <c r="L272" s="12"/>
      <c r="M272" s="12"/>
      <c r="N272" s="12"/>
    </row>
    <row r="273" spans="1:14" s="22" customFormat="1">
      <c r="A273" s="12"/>
      <c r="B273" s="12"/>
      <c r="C273" s="12"/>
      <c r="D273" s="12"/>
      <c r="E273" s="12"/>
      <c r="F273" s="12"/>
      <c r="G273" s="12"/>
      <c r="H273" s="12"/>
      <c r="I273" s="12"/>
      <c r="J273" s="12"/>
      <c r="K273" s="23"/>
      <c r="L273" s="12"/>
      <c r="M273" s="12"/>
      <c r="N273" s="12"/>
    </row>
    <row r="274" spans="1:14" s="22" customFormat="1">
      <c r="A274" s="12"/>
      <c r="B274" s="12"/>
      <c r="C274" s="12"/>
      <c r="D274" s="12"/>
      <c r="E274" s="12"/>
      <c r="F274" s="12"/>
      <c r="G274" s="12"/>
      <c r="H274" s="12"/>
      <c r="I274" s="12"/>
      <c r="J274" s="12"/>
      <c r="K274" s="23"/>
      <c r="L274" s="12"/>
      <c r="M274" s="12"/>
      <c r="N274" s="12"/>
    </row>
    <row r="275" spans="1:14" s="22" customFormat="1">
      <c r="A275" s="12"/>
      <c r="B275" s="12"/>
      <c r="C275" s="12"/>
      <c r="D275" s="12"/>
      <c r="E275" s="12"/>
      <c r="F275" s="12"/>
      <c r="G275" s="12"/>
      <c r="H275" s="12"/>
      <c r="I275" s="12"/>
      <c r="J275" s="12"/>
      <c r="K275" s="23"/>
      <c r="L275" s="12"/>
      <c r="M275" s="12"/>
      <c r="N275" s="12"/>
    </row>
    <row r="276" spans="1:14" s="22" customFormat="1">
      <c r="A276" s="12"/>
      <c r="B276" s="12"/>
      <c r="C276" s="12"/>
      <c r="D276" s="12"/>
      <c r="E276" s="12"/>
      <c r="F276" s="12"/>
      <c r="G276" s="12"/>
      <c r="H276" s="12"/>
      <c r="I276" s="12"/>
      <c r="J276" s="12"/>
      <c r="K276" s="23"/>
      <c r="L276" s="12"/>
      <c r="M276" s="12"/>
      <c r="N276" s="12"/>
    </row>
    <row r="277" spans="1:14" s="22" customFormat="1">
      <c r="A277" s="12"/>
      <c r="B277" s="12"/>
      <c r="C277" s="12"/>
      <c r="D277" s="12"/>
      <c r="E277" s="12"/>
      <c r="F277" s="12"/>
      <c r="G277" s="12"/>
      <c r="H277" s="12"/>
      <c r="I277" s="12"/>
      <c r="J277" s="12"/>
      <c r="K277" s="23"/>
      <c r="L277" s="12"/>
      <c r="M277" s="12"/>
      <c r="N277" s="12"/>
    </row>
    <row r="278" spans="1:14" s="22" customFormat="1">
      <c r="A278" s="12"/>
      <c r="B278" s="12"/>
      <c r="C278" s="12"/>
      <c r="D278" s="12"/>
      <c r="E278" s="12"/>
      <c r="F278" s="12"/>
      <c r="G278" s="12"/>
      <c r="H278" s="12"/>
      <c r="I278" s="12"/>
      <c r="J278" s="12"/>
      <c r="K278" s="23"/>
      <c r="L278" s="12"/>
      <c r="M278" s="12"/>
      <c r="N278" s="12"/>
    </row>
    <row r="279" spans="1:14" s="22" customFormat="1">
      <c r="A279" s="12"/>
      <c r="B279" s="12"/>
      <c r="C279" s="12"/>
      <c r="D279" s="12"/>
      <c r="E279" s="12"/>
      <c r="F279" s="12"/>
      <c r="G279" s="12"/>
      <c r="H279" s="12"/>
      <c r="I279" s="12"/>
      <c r="J279" s="12"/>
      <c r="K279" s="23"/>
      <c r="L279" s="12"/>
      <c r="M279" s="12"/>
      <c r="N279" s="12"/>
    </row>
    <row r="280" spans="1:14" s="22" customFormat="1">
      <c r="A280" s="12"/>
      <c r="B280" s="12"/>
      <c r="C280" s="12"/>
      <c r="D280" s="12"/>
      <c r="E280" s="12"/>
      <c r="F280" s="12"/>
      <c r="G280" s="12"/>
      <c r="H280" s="12"/>
      <c r="I280" s="12"/>
      <c r="J280" s="12"/>
      <c r="K280" s="23"/>
      <c r="L280" s="12"/>
      <c r="M280" s="12"/>
      <c r="N280" s="12"/>
    </row>
    <row r="281" spans="1:14" s="22" customFormat="1">
      <c r="A281" s="12"/>
      <c r="B281" s="12"/>
      <c r="C281" s="12"/>
      <c r="D281" s="12"/>
      <c r="E281" s="12"/>
      <c r="F281" s="12"/>
      <c r="G281" s="12"/>
      <c r="H281" s="12"/>
      <c r="I281" s="12"/>
      <c r="J281" s="12"/>
      <c r="K281" s="23"/>
      <c r="L281" s="12"/>
      <c r="M281" s="12"/>
      <c r="N281" s="12"/>
    </row>
    <row r="282" spans="1:14" s="22" customFormat="1">
      <c r="A282" s="12"/>
      <c r="B282" s="12"/>
      <c r="C282" s="12"/>
      <c r="D282" s="12"/>
      <c r="E282" s="12"/>
      <c r="F282" s="12"/>
      <c r="G282" s="12"/>
      <c r="H282" s="12"/>
      <c r="I282" s="12"/>
      <c r="J282" s="12"/>
      <c r="K282" s="23"/>
      <c r="L282" s="12"/>
      <c r="M282" s="12"/>
      <c r="N282" s="12"/>
    </row>
    <row r="283" spans="1:14" s="22" customFormat="1">
      <c r="A283" s="12"/>
      <c r="B283" s="12"/>
      <c r="C283" s="12"/>
      <c r="D283" s="12"/>
      <c r="E283" s="12"/>
      <c r="F283" s="12"/>
      <c r="G283" s="12"/>
      <c r="H283" s="12"/>
      <c r="I283" s="12"/>
      <c r="J283" s="12"/>
      <c r="K283" s="23"/>
      <c r="L283" s="12"/>
      <c r="M283" s="12"/>
      <c r="N283" s="12"/>
    </row>
    <row r="284" spans="1:14" s="22" customFormat="1">
      <c r="A284" s="12"/>
      <c r="B284" s="12"/>
      <c r="C284" s="12"/>
      <c r="D284" s="12"/>
      <c r="E284" s="12"/>
      <c r="F284" s="12"/>
      <c r="G284" s="12"/>
      <c r="H284" s="12"/>
      <c r="I284" s="12"/>
      <c r="J284" s="12"/>
      <c r="K284" s="23"/>
      <c r="L284" s="12"/>
      <c r="M284" s="12"/>
      <c r="N284" s="12"/>
    </row>
    <row r="285" spans="1:14" s="22" customFormat="1">
      <c r="A285" s="12"/>
      <c r="B285" s="12"/>
      <c r="C285" s="12"/>
      <c r="D285" s="12"/>
      <c r="E285" s="12"/>
      <c r="F285" s="12"/>
      <c r="G285" s="12"/>
      <c r="H285" s="12"/>
      <c r="I285" s="12"/>
      <c r="J285" s="12"/>
      <c r="K285" s="23"/>
      <c r="L285" s="12"/>
      <c r="M285" s="12"/>
      <c r="N285" s="12"/>
    </row>
    <row r="286" spans="1:14" s="22" customFormat="1">
      <c r="A286" s="12"/>
      <c r="B286" s="12"/>
      <c r="C286" s="12"/>
      <c r="D286" s="12"/>
      <c r="E286" s="12"/>
      <c r="F286" s="12"/>
      <c r="G286" s="12"/>
      <c r="H286" s="12"/>
      <c r="I286" s="12"/>
      <c r="J286" s="12"/>
      <c r="K286" s="23"/>
      <c r="L286" s="12"/>
      <c r="M286" s="12"/>
      <c r="N286" s="12"/>
    </row>
    <row r="287" spans="1:14" s="22" customFormat="1">
      <c r="A287" s="12"/>
      <c r="B287" s="12"/>
      <c r="C287" s="12"/>
      <c r="D287" s="12"/>
      <c r="E287" s="12"/>
      <c r="F287" s="12"/>
      <c r="G287" s="12"/>
      <c r="H287" s="12"/>
      <c r="I287" s="12"/>
      <c r="J287" s="12"/>
      <c r="K287" s="23"/>
      <c r="L287" s="12"/>
      <c r="M287" s="12"/>
      <c r="N287" s="12"/>
    </row>
    <row r="288" spans="1:14" s="22" customFormat="1">
      <c r="A288" s="12"/>
      <c r="B288" s="12"/>
      <c r="C288" s="12"/>
      <c r="D288" s="12"/>
      <c r="E288" s="12"/>
      <c r="F288" s="12"/>
      <c r="G288" s="12"/>
      <c r="H288" s="12"/>
      <c r="I288" s="12"/>
      <c r="J288" s="12"/>
      <c r="K288" s="23"/>
      <c r="L288" s="12"/>
      <c r="M288" s="12"/>
      <c r="N288" s="12"/>
    </row>
    <row r="289" spans="1:14" s="22" customFormat="1">
      <c r="A289" s="12"/>
      <c r="B289" s="12"/>
      <c r="C289" s="12"/>
      <c r="D289" s="12"/>
      <c r="E289" s="12"/>
      <c r="F289" s="12"/>
      <c r="G289" s="12"/>
      <c r="H289" s="12"/>
      <c r="I289" s="12"/>
      <c r="J289" s="12"/>
      <c r="K289" s="23"/>
      <c r="L289" s="12"/>
      <c r="M289" s="12"/>
      <c r="N289" s="12"/>
    </row>
    <row r="290" spans="1:14" s="22" customFormat="1">
      <c r="A290" s="12"/>
      <c r="B290" s="12"/>
      <c r="C290" s="12"/>
      <c r="D290" s="12"/>
      <c r="E290" s="12"/>
      <c r="F290" s="12"/>
      <c r="G290" s="12"/>
      <c r="H290" s="12"/>
      <c r="I290" s="12"/>
      <c r="J290" s="12"/>
      <c r="K290" s="23"/>
      <c r="L290" s="12"/>
      <c r="M290" s="12"/>
      <c r="N290" s="12"/>
    </row>
    <row r="291" spans="1:14" s="22" customFormat="1">
      <c r="A291" s="12"/>
      <c r="B291" s="12"/>
      <c r="C291" s="12"/>
      <c r="D291" s="12"/>
      <c r="E291" s="12"/>
      <c r="F291" s="12"/>
      <c r="G291" s="12"/>
      <c r="H291" s="12"/>
      <c r="I291" s="12"/>
      <c r="J291" s="12"/>
      <c r="K291" s="23"/>
      <c r="L291" s="12"/>
      <c r="M291" s="12"/>
      <c r="N291" s="12"/>
    </row>
    <row r="292" spans="1:14" s="22" customFormat="1">
      <c r="A292" s="12"/>
      <c r="B292" s="12"/>
      <c r="C292" s="12"/>
      <c r="D292" s="12"/>
      <c r="E292" s="12"/>
      <c r="F292" s="12"/>
      <c r="G292" s="12"/>
      <c r="H292" s="12"/>
      <c r="I292" s="12"/>
      <c r="J292" s="12"/>
      <c r="K292" s="23"/>
      <c r="L292" s="12"/>
      <c r="M292" s="12"/>
      <c r="N292" s="12"/>
    </row>
    <row r="293" spans="1:14" s="22" customFormat="1">
      <c r="A293" s="12"/>
      <c r="B293" s="12"/>
      <c r="C293" s="12"/>
      <c r="D293" s="12"/>
      <c r="E293" s="12"/>
      <c r="F293" s="12"/>
      <c r="G293" s="12"/>
      <c r="H293" s="12"/>
      <c r="I293" s="12"/>
      <c r="J293" s="12"/>
      <c r="K293" s="23"/>
      <c r="L293" s="12"/>
      <c r="M293" s="12"/>
      <c r="N293" s="12"/>
    </row>
    <row r="294" spans="1:14" s="22" customFormat="1">
      <c r="A294" s="12"/>
      <c r="B294" s="12"/>
      <c r="C294" s="12"/>
      <c r="D294" s="12"/>
      <c r="E294" s="12"/>
      <c r="F294" s="12"/>
      <c r="G294" s="12"/>
      <c r="H294" s="12"/>
      <c r="I294" s="12"/>
      <c r="J294" s="12"/>
      <c r="K294" s="23"/>
      <c r="L294" s="12"/>
      <c r="M294" s="12"/>
      <c r="N294" s="12"/>
    </row>
    <row r="295" spans="1:14" s="22" customFormat="1">
      <c r="A295" s="12"/>
      <c r="B295" s="12"/>
      <c r="C295" s="12"/>
      <c r="D295" s="12"/>
      <c r="E295" s="12"/>
      <c r="F295" s="12"/>
      <c r="G295" s="12"/>
      <c r="H295" s="12"/>
      <c r="I295" s="12"/>
      <c r="J295" s="12"/>
      <c r="K295" s="23"/>
      <c r="L295" s="12"/>
      <c r="M295" s="12"/>
      <c r="N295" s="12"/>
    </row>
    <row r="296" spans="1:14" s="22" customFormat="1">
      <c r="A296" s="12"/>
      <c r="B296" s="12"/>
      <c r="C296" s="12"/>
      <c r="D296" s="12"/>
      <c r="E296" s="12"/>
      <c r="F296" s="12"/>
      <c r="G296" s="12"/>
      <c r="H296" s="12"/>
      <c r="I296" s="12"/>
      <c r="J296" s="12"/>
      <c r="K296" s="23"/>
      <c r="L296" s="12"/>
      <c r="M296" s="12"/>
      <c r="N296" s="12"/>
    </row>
    <row r="297" spans="1:14" s="22" customFormat="1">
      <c r="A297" s="12"/>
      <c r="B297" s="12"/>
      <c r="C297" s="12"/>
      <c r="D297" s="12"/>
      <c r="E297" s="12"/>
      <c r="F297" s="12"/>
      <c r="G297" s="12"/>
      <c r="H297" s="12"/>
      <c r="I297" s="12"/>
      <c r="J297" s="12"/>
      <c r="K297" s="23"/>
      <c r="L297" s="12"/>
      <c r="M297" s="12"/>
      <c r="N297" s="12"/>
    </row>
    <row r="298" spans="1:14" s="22" customFormat="1">
      <c r="A298" s="12"/>
      <c r="B298" s="12"/>
      <c r="C298" s="12"/>
      <c r="D298" s="12"/>
      <c r="E298" s="12"/>
      <c r="F298" s="12"/>
      <c r="G298" s="12"/>
      <c r="H298" s="12"/>
      <c r="I298" s="12"/>
      <c r="J298" s="12"/>
      <c r="K298" s="23"/>
      <c r="L298" s="12"/>
      <c r="M298" s="12"/>
      <c r="N298" s="12"/>
    </row>
    <row r="299" spans="1:14" s="22" customFormat="1">
      <c r="A299" s="12"/>
      <c r="B299" s="12"/>
      <c r="C299" s="12"/>
      <c r="D299" s="12"/>
      <c r="E299" s="12"/>
      <c r="F299" s="12"/>
      <c r="G299" s="12"/>
      <c r="H299" s="12"/>
      <c r="I299" s="12"/>
      <c r="J299" s="12"/>
      <c r="K299" s="23"/>
      <c r="L299" s="12"/>
      <c r="M299" s="12"/>
      <c r="N299" s="12"/>
    </row>
    <row r="300" spans="1:14" s="22" customFormat="1">
      <c r="A300" s="12"/>
      <c r="B300" s="12"/>
      <c r="C300" s="12"/>
      <c r="D300" s="12"/>
      <c r="E300" s="12"/>
      <c r="F300" s="12"/>
      <c r="G300" s="12"/>
      <c r="H300" s="12"/>
      <c r="I300" s="12"/>
      <c r="J300" s="12"/>
      <c r="K300" s="23"/>
      <c r="L300" s="12"/>
      <c r="M300" s="12"/>
      <c r="N300" s="12"/>
    </row>
    <row r="301" spans="1:14" s="22" customFormat="1">
      <c r="A301" s="12"/>
      <c r="B301" s="12"/>
      <c r="C301" s="12"/>
      <c r="D301" s="12"/>
      <c r="E301" s="12"/>
      <c r="F301" s="12"/>
      <c r="G301" s="12"/>
      <c r="H301" s="12"/>
      <c r="I301" s="12"/>
      <c r="J301" s="12"/>
      <c r="K301" s="23"/>
      <c r="L301" s="12"/>
      <c r="M301" s="12"/>
      <c r="N301" s="12"/>
    </row>
    <row r="302" spans="1:14" s="22" customFormat="1">
      <c r="A302" s="12"/>
      <c r="B302" s="12"/>
      <c r="C302" s="12"/>
      <c r="D302" s="12"/>
      <c r="E302" s="12"/>
      <c r="F302" s="12"/>
      <c r="G302" s="12"/>
      <c r="H302" s="12"/>
      <c r="I302" s="12"/>
      <c r="J302" s="12"/>
      <c r="K302" s="23"/>
      <c r="L302" s="12"/>
      <c r="M302" s="12"/>
      <c r="N302" s="12"/>
    </row>
    <row r="303" spans="1:14" s="22" customFormat="1">
      <c r="A303" s="12"/>
      <c r="B303" s="12"/>
      <c r="C303" s="12"/>
      <c r="D303" s="12"/>
      <c r="E303" s="12"/>
      <c r="F303" s="12"/>
      <c r="G303" s="12"/>
      <c r="H303" s="12"/>
      <c r="I303" s="12"/>
      <c r="J303" s="12"/>
      <c r="K303" s="23"/>
      <c r="L303" s="12"/>
      <c r="M303" s="12"/>
      <c r="N303" s="12"/>
    </row>
    <row r="304" spans="1:14" s="22" customFormat="1">
      <c r="A304" s="12"/>
      <c r="B304" s="12"/>
      <c r="C304" s="12"/>
      <c r="D304" s="12"/>
      <c r="E304" s="12"/>
      <c r="F304" s="12"/>
      <c r="G304" s="12"/>
      <c r="H304" s="12"/>
      <c r="I304" s="12"/>
      <c r="J304" s="12"/>
      <c r="K304" s="23"/>
      <c r="L304" s="12"/>
      <c r="M304" s="12"/>
      <c r="N304" s="12"/>
    </row>
    <row r="305" spans="1:14" s="22" customFormat="1">
      <c r="A305" s="12"/>
      <c r="B305" s="12"/>
      <c r="C305" s="12"/>
      <c r="D305" s="12"/>
      <c r="E305" s="12"/>
      <c r="F305" s="12"/>
      <c r="G305" s="12"/>
      <c r="H305" s="12"/>
      <c r="I305" s="12"/>
      <c r="J305" s="12"/>
      <c r="K305" s="23"/>
      <c r="L305" s="12"/>
      <c r="M305" s="12"/>
      <c r="N305" s="12"/>
    </row>
    <row r="306" spans="1:14" s="22" customFormat="1">
      <c r="A306" s="12"/>
      <c r="B306" s="12"/>
      <c r="C306" s="12"/>
      <c r="D306" s="12"/>
      <c r="E306" s="12"/>
      <c r="F306" s="12"/>
      <c r="G306" s="12"/>
      <c r="H306" s="12"/>
      <c r="I306" s="12"/>
      <c r="J306" s="12"/>
      <c r="K306" s="23"/>
      <c r="L306" s="12"/>
      <c r="M306" s="12"/>
      <c r="N306" s="12"/>
    </row>
    <row r="307" spans="1:14" s="22" customFormat="1">
      <c r="A307" s="12"/>
      <c r="B307" s="12"/>
      <c r="C307" s="12"/>
      <c r="D307" s="12"/>
      <c r="E307" s="12"/>
      <c r="F307" s="12"/>
      <c r="G307" s="12"/>
      <c r="H307" s="12"/>
      <c r="I307" s="12"/>
      <c r="J307" s="12"/>
      <c r="K307" s="23"/>
      <c r="L307" s="12"/>
      <c r="M307" s="12"/>
      <c r="N307" s="12"/>
    </row>
    <row r="308" spans="1:14" s="22" customFormat="1">
      <c r="A308" s="12"/>
      <c r="B308" s="12"/>
      <c r="C308" s="12"/>
      <c r="D308" s="12"/>
      <c r="E308" s="12"/>
      <c r="F308" s="12"/>
      <c r="G308" s="12"/>
      <c r="H308" s="12"/>
      <c r="I308" s="12"/>
      <c r="J308" s="12"/>
      <c r="K308" s="23"/>
      <c r="L308" s="12"/>
      <c r="M308" s="12"/>
      <c r="N308" s="12"/>
    </row>
    <row r="309" spans="1:14" s="22" customFormat="1">
      <c r="A309" s="12"/>
      <c r="B309" s="12"/>
      <c r="C309" s="12"/>
      <c r="D309" s="12"/>
      <c r="E309" s="12"/>
      <c r="F309" s="12"/>
      <c r="G309" s="12"/>
      <c r="H309" s="12"/>
      <c r="I309" s="12"/>
      <c r="J309" s="12"/>
      <c r="K309" s="23"/>
      <c r="L309" s="12"/>
      <c r="M309" s="12"/>
      <c r="N309" s="12"/>
    </row>
    <row r="310" spans="1:14" s="22" customFormat="1">
      <c r="A310" s="12"/>
      <c r="B310" s="12"/>
      <c r="C310" s="12"/>
      <c r="D310" s="12"/>
      <c r="E310" s="12"/>
      <c r="F310" s="12"/>
      <c r="G310" s="12"/>
      <c r="H310" s="12"/>
      <c r="I310" s="12"/>
      <c r="J310" s="12"/>
      <c r="K310" s="23"/>
      <c r="L310" s="12"/>
      <c r="M310" s="12"/>
      <c r="N310" s="12"/>
    </row>
    <row r="311" spans="1:14" s="22" customFormat="1">
      <c r="A311" s="12"/>
      <c r="B311" s="12"/>
      <c r="C311" s="12"/>
      <c r="D311" s="12"/>
      <c r="E311" s="12"/>
      <c r="F311" s="12"/>
      <c r="G311" s="12"/>
      <c r="H311" s="12"/>
      <c r="I311" s="12"/>
      <c r="J311" s="12"/>
      <c r="K311" s="23"/>
      <c r="L311" s="12"/>
      <c r="M311" s="12"/>
      <c r="N311" s="12"/>
    </row>
    <row r="312" spans="1:14" s="22" customFormat="1">
      <c r="A312" s="12"/>
      <c r="B312" s="12"/>
      <c r="C312" s="12"/>
      <c r="D312" s="12"/>
      <c r="E312" s="12"/>
      <c r="F312" s="12"/>
      <c r="G312" s="12"/>
      <c r="H312" s="12"/>
      <c r="I312" s="12"/>
      <c r="J312" s="12"/>
      <c r="K312" s="23"/>
      <c r="L312" s="12"/>
      <c r="M312" s="12"/>
      <c r="N312" s="12"/>
    </row>
    <row r="313" spans="1:14" s="22" customFormat="1">
      <c r="A313" s="12"/>
      <c r="B313" s="12"/>
      <c r="C313" s="12"/>
      <c r="D313" s="12"/>
      <c r="E313" s="12"/>
      <c r="F313" s="12"/>
      <c r="G313" s="12"/>
      <c r="H313" s="12"/>
      <c r="I313" s="12"/>
      <c r="J313" s="12"/>
      <c r="K313" s="23"/>
      <c r="L313" s="12"/>
      <c r="M313" s="12"/>
      <c r="N313" s="12"/>
    </row>
    <row r="314" spans="1:14" s="22" customFormat="1">
      <c r="A314" s="12"/>
      <c r="B314" s="12"/>
      <c r="C314" s="12"/>
      <c r="D314" s="12"/>
      <c r="E314" s="12"/>
      <c r="F314" s="12"/>
      <c r="G314" s="12"/>
      <c r="H314" s="12"/>
      <c r="I314" s="12"/>
      <c r="J314" s="12"/>
      <c r="K314" s="23"/>
      <c r="L314" s="12"/>
      <c r="M314" s="12"/>
      <c r="N314" s="12"/>
    </row>
    <row r="315" spans="1:14" s="22" customFormat="1">
      <c r="A315" s="12"/>
      <c r="B315" s="12"/>
      <c r="C315" s="12"/>
      <c r="D315" s="12"/>
      <c r="E315" s="12"/>
      <c r="F315" s="12"/>
      <c r="G315" s="12"/>
      <c r="H315" s="12"/>
      <c r="I315" s="12"/>
      <c r="J315" s="12"/>
      <c r="K315" s="23"/>
      <c r="L315" s="12"/>
      <c r="M315" s="12"/>
      <c r="N315" s="12"/>
    </row>
    <row r="316" spans="1:14" s="22" customFormat="1">
      <c r="A316" s="12"/>
      <c r="B316" s="12"/>
      <c r="C316" s="12"/>
      <c r="D316" s="12"/>
      <c r="E316" s="12"/>
      <c r="F316" s="12"/>
      <c r="G316" s="12"/>
      <c r="H316" s="12"/>
      <c r="I316" s="12"/>
      <c r="J316" s="12"/>
      <c r="K316" s="23"/>
      <c r="L316" s="12"/>
      <c r="M316" s="12"/>
      <c r="N316" s="12"/>
    </row>
    <row r="317" spans="1:14" s="22" customFormat="1">
      <c r="A317" s="12"/>
      <c r="B317" s="12"/>
      <c r="C317" s="12"/>
      <c r="D317" s="12"/>
      <c r="E317" s="12"/>
      <c r="F317" s="12"/>
      <c r="G317" s="12"/>
      <c r="H317" s="12"/>
      <c r="I317" s="12"/>
      <c r="J317" s="12"/>
      <c r="K317" s="23"/>
      <c r="L317" s="12"/>
      <c r="M317" s="12"/>
      <c r="N317" s="12"/>
    </row>
    <row r="318" spans="1:14" s="22" customFormat="1">
      <c r="A318" s="12"/>
      <c r="B318" s="12"/>
      <c r="C318" s="12"/>
      <c r="D318" s="12"/>
      <c r="E318" s="12"/>
      <c r="F318" s="12"/>
      <c r="G318" s="12"/>
      <c r="H318" s="12"/>
      <c r="I318" s="12"/>
      <c r="J318" s="12"/>
      <c r="K318" s="23"/>
      <c r="L318" s="12"/>
      <c r="M318" s="12"/>
      <c r="N318" s="12"/>
    </row>
    <row r="319" spans="1:14" s="22" customFormat="1">
      <c r="A319" s="12"/>
      <c r="B319" s="12"/>
      <c r="C319" s="12"/>
      <c r="D319" s="12"/>
      <c r="E319" s="12"/>
      <c r="F319" s="12"/>
      <c r="G319" s="12"/>
      <c r="H319" s="12"/>
      <c r="I319" s="12"/>
      <c r="J319" s="12"/>
      <c r="K319" s="23"/>
      <c r="L319" s="12"/>
      <c r="M319" s="12"/>
      <c r="N319" s="12"/>
    </row>
    <row r="320" spans="1:14" s="22" customFormat="1">
      <c r="A320" s="12"/>
      <c r="B320" s="12"/>
      <c r="C320" s="12"/>
      <c r="D320" s="12"/>
      <c r="E320" s="12"/>
      <c r="F320" s="12"/>
      <c r="G320" s="12"/>
      <c r="H320" s="12"/>
      <c r="I320" s="12"/>
      <c r="J320" s="12"/>
      <c r="K320" s="23"/>
      <c r="L320" s="12"/>
      <c r="M320" s="12"/>
      <c r="N320" s="12"/>
    </row>
    <row r="321" spans="1:14" s="22" customFormat="1">
      <c r="A321" s="12"/>
      <c r="B321" s="12"/>
      <c r="C321" s="12"/>
      <c r="D321" s="12"/>
      <c r="E321" s="12"/>
      <c r="F321" s="12"/>
      <c r="G321" s="12"/>
      <c r="H321" s="12"/>
      <c r="I321" s="12"/>
      <c r="J321" s="12"/>
      <c r="K321" s="23"/>
      <c r="L321" s="12"/>
      <c r="M321" s="12"/>
      <c r="N321" s="12"/>
    </row>
    <row r="322" spans="1:14" s="22" customFormat="1">
      <c r="A322" s="12"/>
      <c r="B322" s="12"/>
      <c r="C322" s="12"/>
      <c r="D322" s="12"/>
      <c r="E322" s="12"/>
      <c r="F322" s="12"/>
      <c r="G322" s="12"/>
      <c r="H322" s="12"/>
      <c r="I322" s="12"/>
      <c r="J322" s="12"/>
      <c r="K322" s="23"/>
      <c r="L322" s="12"/>
      <c r="M322" s="12"/>
      <c r="N322" s="12"/>
    </row>
    <row r="323" spans="1:14" s="22" customFormat="1">
      <c r="A323" s="12"/>
      <c r="B323" s="12"/>
      <c r="C323" s="12"/>
      <c r="D323" s="12"/>
      <c r="E323" s="12"/>
      <c r="F323" s="12"/>
      <c r="G323" s="12"/>
      <c r="H323" s="12"/>
      <c r="I323" s="12"/>
      <c r="J323" s="12"/>
      <c r="K323" s="23"/>
      <c r="L323" s="12"/>
      <c r="M323" s="12"/>
      <c r="N323" s="12"/>
    </row>
    <row r="324" spans="1:14" s="22" customFormat="1">
      <c r="A324" s="12"/>
      <c r="B324" s="12"/>
      <c r="C324" s="12"/>
      <c r="D324" s="12"/>
      <c r="E324" s="12"/>
      <c r="F324" s="12"/>
      <c r="G324" s="12"/>
      <c r="H324" s="12"/>
      <c r="I324" s="12"/>
      <c r="J324" s="12"/>
      <c r="K324" s="23"/>
      <c r="L324" s="12"/>
      <c r="M324" s="12"/>
      <c r="N324" s="12"/>
    </row>
    <row r="325" spans="1:14" s="22" customFormat="1">
      <c r="A325" s="12"/>
      <c r="B325" s="12"/>
      <c r="C325" s="12"/>
      <c r="D325" s="12"/>
      <c r="E325" s="12"/>
      <c r="F325" s="12"/>
      <c r="G325" s="12"/>
      <c r="H325" s="12"/>
      <c r="I325" s="12"/>
      <c r="J325" s="12"/>
      <c r="K325" s="23"/>
      <c r="L325" s="12"/>
      <c r="M325" s="12"/>
      <c r="N325" s="12"/>
    </row>
    <row r="326" spans="1:14" s="22" customFormat="1">
      <c r="A326" s="12"/>
      <c r="B326" s="12"/>
      <c r="C326" s="12"/>
      <c r="D326" s="12"/>
      <c r="E326" s="12"/>
      <c r="F326" s="12"/>
      <c r="G326" s="12"/>
      <c r="H326" s="12"/>
      <c r="I326" s="12"/>
      <c r="J326" s="12"/>
      <c r="K326" s="23"/>
      <c r="L326" s="12"/>
      <c r="M326" s="12"/>
      <c r="N326" s="12"/>
    </row>
    <row r="327" spans="1:14" s="22" customFormat="1">
      <c r="A327" s="12"/>
      <c r="B327" s="12"/>
      <c r="C327" s="12"/>
      <c r="D327" s="12"/>
      <c r="E327" s="12"/>
      <c r="F327" s="12"/>
      <c r="G327" s="12"/>
      <c r="H327" s="12"/>
      <c r="I327" s="12"/>
      <c r="J327" s="12"/>
      <c r="K327" s="23"/>
      <c r="L327" s="12"/>
      <c r="M327" s="12"/>
      <c r="N327" s="12"/>
    </row>
    <row r="328" spans="1:14" s="22" customFormat="1">
      <c r="A328" s="12"/>
      <c r="B328" s="12"/>
      <c r="C328" s="12"/>
      <c r="D328" s="12"/>
      <c r="E328" s="12"/>
      <c r="F328" s="12"/>
      <c r="G328" s="12"/>
      <c r="H328" s="12"/>
      <c r="I328" s="12"/>
      <c r="J328" s="12"/>
      <c r="K328" s="23"/>
      <c r="L328" s="12"/>
      <c r="M328" s="12"/>
      <c r="N328" s="12"/>
    </row>
    <row r="329" spans="1:14" s="22" customFormat="1">
      <c r="A329" s="12"/>
      <c r="B329" s="12"/>
      <c r="C329" s="12"/>
      <c r="D329" s="12"/>
      <c r="E329" s="12"/>
      <c r="F329" s="12"/>
      <c r="G329" s="12"/>
      <c r="H329" s="12"/>
      <c r="I329" s="12"/>
      <c r="J329" s="12"/>
      <c r="K329" s="23"/>
      <c r="L329" s="12"/>
      <c r="M329" s="12"/>
      <c r="N329" s="12"/>
    </row>
    <row r="330" spans="1:14" s="22" customFormat="1">
      <c r="A330" s="12"/>
      <c r="B330" s="12"/>
      <c r="C330" s="12"/>
      <c r="D330" s="12"/>
      <c r="E330" s="12"/>
      <c r="F330" s="12"/>
      <c r="G330" s="12"/>
      <c r="H330" s="12"/>
      <c r="I330" s="12"/>
      <c r="J330" s="12"/>
      <c r="K330" s="23"/>
      <c r="L330" s="12"/>
      <c r="M330" s="12"/>
      <c r="N330" s="12"/>
    </row>
    <row r="331" spans="1:14" s="22" customFormat="1">
      <c r="A331" s="12"/>
      <c r="B331" s="12"/>
      <c r="C331" s="12"/>
      <c r="D331" s="12"/>
      <c r="E331" s="12"/>
      <c r="F331" s="12"/>
      <c r="G331" s="12"/>
      <c r="H331" s="12"/>
      <c r="I331" s="12"/>
      <c r="J331" s="12"/>
      <c r="K331" s="23"/>
      <c r="L331" s="12"/>
      <c r="M331" s="12"/>
      <c r="N331" s="12"/>
    </row>
    <row r="332" spans="1:14" s="22" customFormat="1">
      <c r="A332" s="12"/>
      <c r="B332" s="12"/>
      <c r="C332" s="12"/>
      <c r="D332" s="12"/>
      <c r="E332" s="12"/>
      <c r="F332" s="12"/>
      <c r="G332" s="12"/>
      <c r="H332" s="12"/>
      <c r="I332" s="12"/>
      <c r="J332" s="12"/>
      <c r="K332" s="23"/>
      <c r="L332" s="12"/>
      <c r="M332" s="12"/>
      <c r="N332" s="12"/>
    </row>
    <row r="333" spans="1:14" s="22" customFormat="1">
      <c r="A333" s="12"/>
      <c r="B333" s="12"/>
      <c r="C333" s="12"/>
      <c r="D333" s="12"/>
      <c r="E333" s="12"/>
      <c r="F333" s="12"/>
      <c r="G333" s="12"/>
      <c r="H333" s="12"/>
      <c r="I333" s="12"/>
      <c r="J333" s="12"/>
      <c r="K333" s="23"/>
      <c r="L333" s="12"/>
      <c r="M333" s="12"/>
      <c r="N333" s="12"/>
    </row>
    <row r="334" spans="1:14" s="22" customFormat="1">
      <c r="A334" s="12"/>
      <c r="B334" s="12"/>
      <c r="C334" s="12"/>
      <c r="D334" s="12"/>
      <c r="E334" s="12"/>
      <c r="F334" s="12"/>
      <c r="G334" s="12"/>
      <c r="H334" s="12"/>
      <c r="I334" s="12"/>
      <c r="J334" s="12"/>
      <c r="K334" s="23"/>
      <c r="L334" s="12"/>
      <c r="M334" s="12"/>
      <c r="N334" s="12"/>
    </row>
    <row r="335" spans="1:14" s="22" customFormat="1">
      <c r="A335" s="12"/>
      <c r="B335" s="12"/>
      <c r="C335" s="12"/>
      <c r="D335" s="12"/>
      <c r="E335" s="12"/>
      <c r="F335" s="12"/>
      <c r="G335" s="12"/>
      <c r="H335" s="12"/>
      <c r="I335" s="12"/>
      <c r="J335" s="12"/>
      <c r="K335" s="23"/>
      <c r="L335" s="12"/>
      <c r="M335" s="12"/>
      <c r="N335" s="12"/>
    </row>
    <row r="336" spans="1:14" s="22" customFormat="1">
      <c r="A336" s="12"/>
      <c r="B336" s="12"/>
      <c r="C336" s="12"/>
      <c r="D336" s="12"/>
      <c r="E336" s="12"/>
      <c r="F336" s="12"/>
      <c r="G336" s="12"/>
      <c r="H336" s="12"/>
      <c r="I336" s="12"/>
      <c r="J336" s="12"/>
      <c r="K336" s="23"/>
      <c r="L336" s="12"/>
      <c r="M336" s="12"/>
      <c r="N336" s="12"/>
    </row>
    <row r="337" spans="1:14" s="22" customFormat="1">
      <c r="A337" s="12"/>
      <c r="B337" s="12"/>
      <c r="C337" s="12"/>
      <c r="D337" s="12"/>
      <c r="E337" s="12"/>
      <c r="F337" s="12"/>
      <c r="G337" s="12"/>
      <c r="H337" s="12"/>
      <c r="I337" s="12"/>
      <c r="J337" s="12"/>
      <c r="K337" s="23"/>
      <c r="L337" s="12"/>
      <c r="M337" s="12"/>
      <c r="N337" s="12"/>
    </row>
    <row r="338" spans="1:14" s="22" customFormat="1">
      <c r="A338" s="12"/>
      <c r="B338" s="12"/>
      <c r="C338" s="12"/>
      <c r="D338" s="12"/>
      <c r="E338" s="12"/>
      <c r="F338" s="12"/>
      <c r="G338" s="12"/>
      <c r="H338" s="12"/>
      <c r="I338" s="12"/>
      <c r="J338" s="12"/>
      <c r="K338" s="23"/>
      <c r="L338" s="12"/>
      <c r="M338" s="12"/>
      <c r="N338" s="12"/>
    </row>
    <row r="339" spans="1:14" s="22" customFormat="1">
      <c r="A339" s="12"/>
      <c r="B339" s="12"/>
      <c r="C339" s="12"/>
      <c r="D339" s="12"/>
      <c r="E339" s="12"/>
      <c r="F339" s="12"/>
      <c r="G339" s="12"/>
      <c r="H339" s="12"/>
      <c r="I339" s="12"/>
      <c r="J339" s="12"/>
      <c r="K339" s="23"/>
      <c r="L339" s="12"/>
      <c r="M339" s="12"/>
      <c r="N339" s="12"/>
    </row>
    <row r="340" spans="1:14" s="22" customFormat="1">
      <c r="A340" s="12"/>
      <c r="B340" s="12"/>
      <c r="C340" s="12"/>
      <c r="D340" s="12"/>
      <c r="E340" s="12"/>
      <c r="F340" s="12"/>
      <c r="G340" s="12"/>
      <c r="H340" s="12"/>
      <c r="I340" s="12"/>
      <c r="J340" s="12"/>
      <c r="K340" s="23"/>
      <c r="L340" s="12"/>
      <c r="M340" s="12"/>
      <c r="N340" s="12"/>
    </row>
    <row r="341" spans="1:14" s="22" customFormat="1">
      <c r="A341" s="12"/>
      <c r="B341" s="12"/>
      <c r="C341" s="12"/>
      <c r="D341" s="12"/>
      <c r="E341" s="12"/>
      <c r="F341" s="12"/>
      <c r="G341" s="12"/>
      <c r="H341" s="12"/>
      <c r="I341" s="12"/>
      <c r="J341" s="12"/>
      <c r="K341" s="23"/>
      <c r="L341" s="12"/>
      <c r="M341" s="12"/>
      <c r="N341" s="12"/>
    </row>
    <row r="342" spans="1:14" s="22" customFormat="1">
      <c r="A342" s="12"/>
      <c r="B342" s="12"/>
      <c r="C342" s="12"/>
      <c r="D342" s="12"/>
      <c r="E342" s="12"/>
      <c r="F342" s="12"/>
      <c r="G342" s="12"/>
      <c r="H342" s="12"/>
      <c r="I342" s="12"/>
      <c r="J342" s="12"/>
      <c r="K342" s="23"/>
      <c r="L342" s="12"/>
      <c r="M342" s="12"/>
      <c r="N342" s="12"/>
    </row>
    <row r="343" spans="1:14" s="22" customFormat="1">
      <c r="A343" s="12"/>
      <c r="B343" s="12"/>
      <c r="C343" s="12"/>
      <c r="D343" s="12"/>
      <c r="E343" s="12"/>
      <c r="F343" s="12"/>
      <c r="G343" s="12"/>
      <c r="H343" s="12"/>
      <c r="I343" s="12"/>
      <c r="J343" s="12"/>
      <c r="K343" s="23"/>
      <c r="L343" s="12"/>
      <c r="M343" s="12"/>
      <c r="N343" s="12"/>
    </row>
    <row r="344" spans="1:14" s="22" customFormat="1">
      <c r="A344" s="12"/>
      <c r="B344" s="12"/>
      <c r="C344" s="12"/>
      <c r="D344" s="12"/>
      <c r="E344" s="12"/>
      <c r="F344" s="12"/>
      <c r="G344" s="12"/>
      <c r="H344" s="12"/>
      <c r="I344" s="12"/>
      <c r="J344" s="12"/>
      <c r="K344" s="23"/>
      <c r="L344" s="12"/>
      <c r="M344" s="12"/>
      <c r="N344" s="12"/>
    </row>
    <row r="345" spans="1:14" s="22" customFormat="1">
      <c r="A345" s="12"/>
      <c r="B345" s="12"/>
      <c r="C345" s="12"/>
      <c r="D345" s="12"/>
      <c r="E345" s="12"/>
      <c r="F345" s="12"/>
      <c r="G345" s="12"/>
      <c r="H345" s="12"/>
      <c r="I345" s="12"/>
      <c r="J345" s="12"/>
      <c r="K345" s="23"/>
      <c r="L345" s="12"/>
      <c r="M345" s="12"/>
      <c r="N345" s="12"/>
    </row>
    <row r="346" spans="1:14" s="22" customFormat="1">
      <c r="A346" s="12"/>
      <c r="B346" s="12"/>
      <c r="C346" s="12"/>
      <c r="D346" s="12"/>
      <c r="E346" s="12"/>
      <c r="F346" s="12"/>
      <c r="G346" s="12"/>
      <c r="H346" s="12"/>
      <c r="I346" s="12"/>
      <c r="J346" s="12"/>
      <c r="K346" s="23"/>
      <c r="L346" s="12"/>
      <c r="M346" s="12"/>
      <c r="N346" s="12"/>
    </row>
    <row r="347" spans="1:14" s="22" customFormat="1">
      <c r="A347" s="12"/>
      <c r="B347" s="12"/>
      <c r="C347" s="12"/>
      <c r="D347" s="12"/>
      <c r="E347" s="12"/>
      <c r="F347" s="12"/>
      <c r="G347" s="12"/>
      <c r="H347" s="12"/>
      <c r="I347" s="12"/>
      <c r="J347" s="12"/>
      <c r="K347" s="23"/>
      <c r="L347" s="12"/>
      <c r="M347" s="12"/>
      <c r="N347" s="12"/>
    </row>
    <row r="348" spans="1:14" s="22" customFormat="1">
      <c r="A348" s="12"/>
      <c r="B348" s="12"/>
      <c r="C348" s="12"/>
      <c r="D348" s="12"/>
      <c r="E348" s="12"/>
      <c r="F348" s="12"/>
      <c r="G348" s="12"/>
      <c r="H348" s="12"/>
      <c r="I348" s="12"/>
      <c r="J348" s="12"/>
      <c r="K348" s="23"/>
      <c r="L348" s="12"/>
      <c r="M348" s="12"/>
      <c r="N348" s="12"/>
    </row>
    <row r="349" spans="1:14" s="22" customFormat="1">
      <c r="A349" s="12"/>
      <c r="B349" s="12"/>
      <c r="C349" s="12"/>
      <c r="D349" s="12"/>
      <c r="E349" s="12"/>
      <c r="F349" s="12"/>
      <c r="G349" s="12"/>
      <c r="H349" s="12"/>
      <c r="I349" s="12"/>
      <c r="J349" s="12"/>
      <c r="K349" s="23"/>
      <c r="L349" s="12"/>
      <c r="M349" s="12"/>
      <c r="N349" s="12"/>
    </row>
    <row r="350" spans="1:14" s="22" customFormat="1">
      <c r="A350" s="12"/>
      <c r="B350" s="12"/>
      <c r="C350" s="12"/>
      <c r="D350" s="12"/>
      <c r="E350" s="12"/>
      <c r="F350" s="12"/>
      <c r="G350" s="12"/>
      <c r="H350" s="12"/>
      <c r="I350" s="12"/>
      <c r="J350" s="12"/>
      <c r="K350" s="23"/>
      <c r="L350" s="12"/>
      <c r="M350" s="12"/>
      <c r="N350" s="12"/>
    </row>
    <row r="351" spans="1:14" s="22" customFormat="1">
      <c r="A351" s="12"/>
      <c r="B351" s="12"/>
      <c r="C351" s="12"/>
      <c r="D351" s="12"/>
      <c r="E351" s="12"/>
      <c r="F351" s="12"/>
      <c r="G351" s="12"/>
      <c r="H351" s="12"/>
      <c r="I351" s="12"/>
      <c r="J351" s="12"/>
      <c r="K351" s="23"/>
      <c r="L351" s="12"/>
      <c r="M351" s="12"/>
      <c r="N351" s="12"/>
    </row>
    <row r="352" spans="1:14" s="22" customFormat="1">
      <c r="A352" s="12"/>
      <c r="B352" s="12"/>
      <c r="C352" s="12"/>
      <c r="D352" s="12"/>
      <c r="E352" s="12"/>
      <c r="F352" s="12"/>
      <c r="G352" s="12"/>
      <c r="H352" s="12"/>
      <c r="I352" s="12"/>
      <c r="J352" s="12"/>
      <c r="K352" s="23"/>
      <c r="L352" s="12"/>
      <c r="M352" s="12"/>
      <c r="N352" s="12"/>
    </row>
    <row r="353" spans="1:14" s="22" customFormat="1">
      <c r="A353" s="12"/>
      <c r="B353" s="12"/>
      <c r="C353" s="12"/>
      <c r="D353" s="12"/>
      <c r="E353" s="12"/>
      <c r="F353" s="12"/>
      <c r="G353" s="12"/>
      <c r="H353" s="12"/>
      <c r="I353" s="12"/>
      <c r="J353" s="12"/>
      <c r="K353" s="23"/>
      <c r="L353" s="12"/>
      <c r="M353" s="12"/>
      <c r="N353" s="12"/>
    </row>
    <row r="354" spans="1:14" s="22" customFormat="1">
      <c r="A354" s="12"/>
      <c r="B354" s="12"/>
      <c r="C354" s="12"/>
      <c r="D354" s="12"/>
      <c r="E354" s="12"/>
      <c r="F354" s="12"/>
      <c r="G354" s="12"/>
      <c r="H354" s="12"/>
      <c r="I354" s="12"/>
      <c r="J354" s="12"/>
      <c r="K354" s="23"/>
      <c r="L354" s="12"/>
      <c r="M354" s="12"/>
      <c r="N354" s="12"/>
    </row>
    <row r="355" spans="1:14" s="22" customFormat="1">
      <c r="A355" s="12"/>
      <c r="B355" s="12"/>
      <c r="C355" s="12"/>
      <c r="D355" s="12"/>
      <c r="E355" s="12"/>
      <c r="F355" s="12"/>
      <c r="G355" s="12"/>
      <c r="H355" s="12"/>
      <c r="I355" s="12"/>
      <c r="J355" s="12"/>
      <c r="K355" s="23"/>
      <c r="L355" s="12"/>
      <c r="M355" s="12"/>
      <c r="N355" s="12"/>
    </row>
    <row r="356" spans="1:14" s="22" customFormat="1">
      <c r="A356" s="12"/>
      <c r="B356" s="12"/>
      <c r="C356" s="12"/>
      <c r="D356" s="12"/>
      <c r="E356" s="12"/>
      <c r="F356" s="12"/>
      <c r="G356" s="12"/>
      <c r="H356" s="12"/>
      <c r="I356" s="12"/>
      <c r="J356" s="12"/>
      <c r="K356" s="23"/>
      <c r="L356" s="12"/>
      <c r="M356" s="12"/>
      <c r="N356" s="12"/>
    </row>
    <row r="357" spans="1:14" s="22" customFormat="1">
      <c r="A357" s="12"/>
      <c r="B357" s="12"/>
      <c r="C357" s="12"/>
      <c r="D357" s="12"/>
      <c r="E357" s="12"/>
      <c r="F357" s="12"/>
      <c r="G357" s="12"/>
      <c r="H357" s="12"/>
      <c r="I357" s="12"/>
      <c r="J357" s="12"/>
      <c r="K357" s="23"/>
      <c r="L357" s="12"/>
      <c r="M357" s="12"/>
      <c r="N357" s="12"/>
    </row>
    <row r="358" spans="1:14" s="22" customFormat="1">
      <c r="A358" s="12"/>
      <c r="B358" s="12"/>
      <c r="C358" s="12"/>
      <c r="D358" s="12"/>
      <c r="E358" s="12"/>
      <c r="F358" s="12"/>
      <c r="G358" s="12"/>
      <c r="H358" s="12"/>
      <c r="I358" s="12"/>
      <c r="J358" s="12"/>
      <c r="K358" s="23"/>
      <c r="L358" s="12"/>
      <c r="M358" s="12"/>
      <c r="N358" s="12"/>
    </row>
    <row r="359" spans="1:14" s="22" customFormat="1">
      <c r="A359" s="12"/>
      <c r="B359" s="12"/>
      <c r="C359" s="12"/>
      <c r="D359" s="12"/>
      <c r="E359" s="12"/>
      <c r="F359" s="12"/>
      <c r="G359" s="12"/>
      <c r="H359" s="12"/>
      <c r="I359" s="12"/>
      <c r="J359" s="12"/>
      <c r="K359" s="23"/>
      <c r="L359" s="12"/>
      <c r="M359" s="12"/>
      <c r="N359" s="12"/>
    </row>
    <row r="360" spans="1:14" s="22" customFormat="1">
      <c r="A360" s="12"/>
      <c r="B360" s="12"/>
      <c r="C360" s="12"/>
      <c r="D360" s="12"/>
      <c r="E360" s="12"/>
      <c r="F360" s="12"/>
      <c r="G360" s="12"/>
      <c r="H360" s="12"/>
      <c r="I360" s="12"/>
      <c r="J360" s="12"/>
      <c r="K360" s="23"/>
      <c r="L360" s="12"/>
      <c r="M360" s="12"/>
      <c r="N360" s="12"/>
    </row>
    <row r="361" spans="1:14" s="22" customFormat="1">
      <c r="A361" s="12"/>
      <c r="B361" s="12"/>
      <c r="C361" s="12"/>
      <c r="D361" s="12"/>
      <c r="E361" s="12"/>
      <c r="F361" s="12"/>
      <c r="G361" s="12"/>
      <c r="H361" s="12"/>
      <c r="I361" s="12"/>
      <c r="J361" s="12"/>
      <c r="K361" s="23"/>
      <c r="L361" s="12"/>
      <c r="M361" s="12"/>
      <c r="N361" s="12"/>
    </row>
    <row r="362" spans="1:14" s="22" customFormat="1">
      <c r="A362" s="12"/>
      <c r="B362" s="12"/>
      <c r="C362" s="12"/>
      <c r="D362" s="12"/>
      <c r="E362" s="12"/>
      <c r="F362" s="12"/>
      <c r="G362" s="12"/>
      <c r="H362" s="12"/>
      <c r="I362" s="12"/>
      <c r="J362" s="12"/>
      <c r="K362" s="23"/>
      <c r="L362" s="12"/>
      <c r="M362" s="12"/>
      <c r="N362" s="12"/>
    </row>
    <row r="363" spans="1:14" s="22" customFormat="1">
      <c r="A363" s="12"/>
      <c r="B363" s="12"/>
      <c r="C363" s="12"/>
      <c r="D363" s="12"/>
      <c r="E363" s="12"/>
      <c r="F363" s="12"/>
      <c r="G363" s="12"/>
      <c r="H363" s="12"/>
      <c r="I363" s="12"/>
      <c r="J363" s="12"/>
      <c r="K363" s="23"/>
      <c r="L363" s="12"/>
      <c r="M363" s="12"/>
      <c r="N363" s="12"/>
    </row>
    <row r="364" spans="1:14" s="22" customFormat="1">
      <c r="A364" s="12"/>
      <c r="B364" s="12"/>
      <c r="C364" s="12"/>
      <c r="D364" s="12"/>
      <c r="E364" s="12"/>
      <c r="F364" s="12"/>
      <c r="G364" s="12"/>
      <c r="H364" s="12"/>
      <c r="I364" s="12"/>
      <c r="J364" s="12"/>
      <c r="K364" s="23"/>
      <c r="L364" s="12"/>
      <c r="M364" s="12"/>
      <c r="N364" s="12"/>
    </row>
    <row r="365" spans="1:14" s="22" customFormat="1">
      <c r="A365" s="12"/>
      <c r="B365" s="12"/>
      <c r="C365" s="12"/>
      <c r="D365" s="12"/>
      <c r="E365" s="12"/>
      <c r="F365" s="12"/>
      <c r="G365" s="12"/>
      <c r="H365" s="12"/>
      <c r="I365" s="12"/>
      <c r="J365" s="12"/>
      <c r="K365" s="23"/>
      <c r="L365" s="12"/>
      <c r="M365" s="12"/>
      <c r="N365" s="12"/>
    </row>
    <row r="366" spans="1:14" s="22" customFormat="1">
      <c r="A366" s="12"/>
      <c r="B366" s="12"/>
      <c r="C366" s="12"/>
      <c r="D366" s="12"/>
      <c r="E366" s="12"/>
      <c r="F366" s="12"/>
      <c r="G366" s="12"/>
      <c r="H366" s="12"/>
      <c r="I366" s="12"/>
      <c r="J366" s="12"/>
      <c r="K366" s="23"/>
      <c r="L366" s="12"/>
      <c r="M366" s="12"/>
      <c r="N366" s="12"/>
    </row>
    <row r="367" spans="1:14" s="22" customFormat="1">
      <c r="A367" s="12"/>
      <c r="B367" s="12"/>
      <c r="C367" s="12"/>
      <c r="D367" s="12"/>
      <c r="E367" s="12"/>
      <c r="F367" s="12"/>
      <c r="G367" s="12"/>
      <c r="H367" s="12"/>
      <c r="I367" s="12"/>
      <c r="J367" s="12"/>
      <c r="K367" s="23"/>
      <c r="L367" s="12"/>
      <c r="M367" s="12"/>
      <c r="N367" s="12"/>
    </row>
    <row r="368" spans="1:14" s="22" customFormat="1">
      <c r="A368" s="12"/>
      <c r="B368" s="12"/>
      <c r="C368" s="12"/>
      <c r="D368" s="12"/>
      <c r="E368" s="12"/>
      <c r="F368" s="12"/>
      <c r="G368" s="12"/>
      <c r="H368" s="12"/>
      <c r="I368" s="12"/>
      <c r="J368" s="12"/>
      <c r="K368" s="23"/>
      <c r="L368" s="12"/>
      <c r="M368" s="12"/>
      <c r="N368" s="12"/>
    </row>
    <row r="369" spans="1:14" s="22" customFormat="1">
      <c r="A369" s="12"/>
      <c r="B369" s="12"/>
      <c r="C369" s="12"/>
      <c r="D369" s="12"/>
      <c r="E369" s="12"/>
      <c r="F369" s="12"/>
      <c r="G369" s="12"/>
      <c r="H369" s="12"/>
      <c r="I369" s="12"/>
      <c r="J369" s="12"/>
      <c r="K369" s="23"/>
      <c r="L369" s="12"/>
      <c r="M369" s="12"/>
      <c r="N369" s="12"/>
    </row>
    <row r="370" spans="1:14" s="22" customFormat="1">
      <c r="A370" s="12"/>
      <c r="B370" s="12"/>
      <c r="C370" s="12"/>
      <c r="D370" s="12"/>
      <c r="E370" s="12"/>
      <c r="F370" s="12"/>
      <c r="G370" s="12"/>
      <c r="H370" s="12"/>
      <c r="I370" s="12"/>
      <c r="J370" s="12"/>
      <c r="K370" s="23"/>
      <c r="L370" s="12"/>
      <c r="M370" s="12"/>
      <c r="N370" s="12"/>
    </row>
    <row r="371" spans="1:14" s="22" customFormat="1">
      <c r="A371" s="12"/>
      <c r="B371" s="12"/>
      <c r="C371" s="12"/>
      <c r="D371" s="12"/>
      <c r="E371" s="12"/>
      <c r="F371" s="12"/>
      <c r="G371" s="12"/>
      <c r="H371" s="12"/>
      <c r="I371" s="12"/>
      <c r="J371" s="12"/>
      <c r="K371" s="23"/>
      <c r="L371" s="12"/>
      <c r="M371" s="12"/>
      <c r="N371" s="12"/>
    </row>
    <row r="372" spans="1:14" s="22" customFormat="1">
      <c r="A372" s="12"/>
      <c r="B372" s="12"/>
      <c r="C372" s="12"/>
      <c r="D372" s="12"/>
      <c r="E372" s="12"/>
      <c r="F372" s="12"/>
      <c r="G372" s="12"/>
      <c r="H372" s="12"/>
      <c r="I372" s="12"/>
      <c r="J372" s="12"/>
      <c r="K372" s="23"/>
      <c r="L372" s="12"/>
      <c r="M372" s="12"/>
      <c r="N372" s="12"/>
    </row>
    <row r="373" spans="1:14" s="22" customFormat="1">
      <c r="A373" s="12"/>
      <c r="B373" s="12"/>
      <c r="C373" s="12"/>
      <c r="D373" s="12"/>
      <c r="E373" s="12"/>
      <c r="F373" s="12"/>
      <c r="G373" s="12"/>
      <c r="H373" s="12"/>
      <c r="I373" s="12"/>
      <c r="J373" s="12"/>
      <c r="K373" s="23"/>
      <c r="L373" s="12"/>
      <c r="M373" s="12"/>
      <c r="N373" s="12"/>
    </row>
    <row r="374" spans="1:14" s="22" customFormat="1">
      <c r="A374" s="12"/>
      <c r="B374" s="12"/>
      <c r="C374" s="12"/>
      <c r="D374" s="12"/>
      <c r="E374" s="12"/>
      <c r="F374" s="12"/>
      <c r="G374" s="12"/>
      <c r="H374" s="12"/>
      <c r="I374" s="12"/>
      <c r="J374" s="12"/>
      <c r="K374" s="23"/>
      <c r="L374" s="12"/>
      <c r="M374" s="12"/>
      <c r="N374" s="12"/>
    </row>
    <row r="375" spans="1:14" s="22" customFormat="1">
      <c r="A375" s="12"/>
      <c r="B375" s="12"/>
      <c r="C375" s="12"/>
      <c r="D375" s="12"/>
      <c r="E375" s="12"/>
      <c r="F375" s="12"/>
      <c r="G375" s="12"/>
      <c r="H375" s="12"/>
      <c r="I375" s="12"/>
      <c r="J375" s="12"/>
      <c r="K375" s="23"/>
      <c r="L375" s="12"/>
      <c r="M375" s="12"/>
      <c r="N375" s="12"/>
    </row>
    <row r="376" spans="1:14" s="22" customFormat="1">
      <c r="A376" s="12"/>
      <c r="B376" s="12"/>
      <c r="C376" s="12"/>
      <c r="D376" s="12"/>
      <c r="E376" s="12"/>
      <c r="F376" s="12"/>
      <c r="G376" s="12"/>
      <c r="H376" s="12"/>
      <c r="I376" s="12"/>
      <c r="J376" s="12"/>
      <c r="K376" s="23"/>
      <c r="L376" s="12"/>
      <c r="M376" s="12"/>
      <c r="N376" s="12"/>
    </row>
    <row r="377" spans="1:14" s="22" customFormat="1">
      <c r="A377" s="12"/>
      <c r="B377" s="12"/>
      <c r="C377" s="12"/>
      <c r="D377" s="12"/>
      <c r="E377" s="12"/>
      <c r="F377" s="12"/>
      <c r="G377" s="12"/>
      <c r="H377" s="12"/>
      <c r="I377" s="12"/>
      <c r="J377" s="12"/>
      <c r="K377" s="23"/>
      <c r="L377" s="12"/>
      <c r="M377" s="12"/>
      <c r="N377" s="12"/>
    </row>
    <row r="378" spans="1:14" s="22" customFormat="1">
      <c r="A378" s="12"/>
      <c r="B378" s="12"/>
      <c r="C378" s="12"/>
      <c r="D378" s="12"/>
      <c r="E378" s="12"/>
      <c r="F378" s="12"/>
      <c r="G378" s="12"/>
      <c r="H378" s="12"/>
      <c r="I378" s="12"/>
      <c r="J378" s="12"/>
      <c r="K378" s="23"/>
      <c r="L378" s="12"/>
      <c r="M378" s="12"/>
      <c r="N378" s="12"/>
    </row>
    <row r="379" spans="1:14" s="22" customFormat="1">
      <c r="A379" s="12"/>
      <c r="B379" s="12"/>
      <c r="C379" s="12"/>
      <c r="D379" s="12"/>
      <c r="E379" s="12"/>
      <c r="F379" s="12"/>
      <c r="G379" s="12"/>
      <c r="H379" s="12"/>
      <c r="I379" s="12"/>
      <c r="J379" s="12"/>
      <c r="K379" s="23"/>
      <c r="L379" s="12"/>
      <c r="M379" s="12"/>
      <c r="N379" s="12"/>
    </row>
    <row r="380" spans="1:14" s="22" customFormat="1">
      <c r="A380" s="12"/>
      <c r="B380" s="12"/>
      <c r="C380" s="12"/>
      <c r="D380" s="12"/>
      <c r="E380" s="12"/>
      <c r="F380" s="12"/>
      <c r="G380" s="12"/>
      <c r="H380" s="12"/>
      <c r="I380" s="12"/>
      <c r="J380" s="12"/>
      <c r="K380" s="23"/>
      <c r="L380" s="12"/>
      <c r="M380" s="12"/>
      <c r="N380" s="12"/>
    </row>
    <row r="381" spans="1:14" s="22" customFormat="1">
      <c r="A381" s="12"/>
      <c r="B381" s="12"/>
      <c r="C381" s="12"/>
      <c r="D381" s="12"/>
      <c r="E381" s="12"/>
      <c r="F381" s="12"/>
      <c r="G381" s="12"/>
      <c r="H381" s="12"/>
      <c r="I381" s="12"/>
      <c r="J381" s="12"/>
      <c r="K381" s="23"/>
      <c r="L381" s="12"/>
      <c r="M381" s="12"/>
      <c r="N381" s="12"/>
    </row>
    <row r="382" spans="1:14" s="22" customFormat="1">
      <c r="A382" s="12"/>
      <c r="B382" s="12"/>
      <c r="C382" s="12"/>
      <c r="D382" s="12"/>
      <c r="E382" s="12"/>
      <c r="F382" s="12"/>
      <c r="G382" s="12"/>
      <c r="H382" s="12"/>
      <c r="I382" s="12"/>
      <c r="J382" s="12"/>
      <c r="K382" s="23"/>
      <c r="L382" s="12"/>
      <c r="M382" s="12"/>
      <c r="N382" s="12"/>
    </row>
    <row r="383" spans="1:14" s="22" customFormat="1">
      <c r="A383" s="12"/>
      <c r="B383" s="12"/>
      <c r="C383" s="12"/>
      <c r="D383" s="12"/>
      <c r="E383" s="12"/>
      <c r="F383" s="12"/>
      <c r="G383" s="12"/>
      <c r="H383" s="12"/>
      <c r="I383" s="12"/>
      <c r="J383" s="12"/>
      <c r="K383" s="23"/>
      <c r="L383" s="12"/>
      <c r="M383" s="12"/>
      <c r="N383" s="12"/>
    </row>
    <row r="384" spans="1:14" s="22" customFormat="1">
      <c r="A384" s="12"/>
      <c r="B384" s="12"/>
      <c r="C384" s="12"/>
      <c r="D384" s="12"/>
      <c r="E384" s="12"/>
      <c r="F384" s="12"/>
      <c r="G384" s="12"/>
      <c r="H384" s="12"/>
      <c r="I384" s="12"/>
      <c r="J384" s="12"/>
      <c r="K384" s="23"/>
      <c r="L384" s="12"/>
      <c r="M384" s="12"/>
      <c r="N384" s="12"/>
    </row>
    <row r="385" spans="1:14" s="22" customFormat="1">
      <c r="A385" s="12"/>
      <c r="B385" s="12"/>
      <c r="C385" s="12"/>
      <c r="D385" s="12"/>
      <c r="E385" s="12"/>
      <c r="F385" s="12"/>
      <c r="G385" s="12"/>
      <c r="H385" s="12"/>
      <c r="I385" s="12"/>
      <c r="J385" s="12"/>
      <c r="K385" s="23"/>
      <c r="L385" s="12"/>
      <c r="M385" s="12"/>
      <c r="N385" s="12"/>
    </row>
    <row r="386" spans="1:14" s="22" customFormat="1">
      <c r="A386" s="12"/>
      <c r="B386" s="12"/>
      <c r="C386" s="12"/>
      <c r="D386" s="12"/>
      <c r="E386" s="12"/>
      <c r="F386" s="12"/>
      <c r="G386" s="12"/>
      <c r="H386" s="12"/>
      <c r="I386" s="12"/>
      <c r="J386" s="12"/>
      <c r="K386" s="23"/>
      <c r="L386" s="12"/>
      <c r="M386" s="12"/>
      <c r="N386" s="12"/>
    </row>
    <row r="387" spans="1:14" s="22" customFormat="1">
      <c r="A387" s="12"/>
      <c r="B387" s="12"/>
      <c r="C387" s="12"/>
      <c r="D387" s="12"/>
      <c r="E387" s="12"/>
      <c r="F387" s="12"/>
      <c r="G387" s="12"/>
      <c r="H387" s="12"/>
      <c r="I387" s="12"/>
      <c r="J387" s="12"/>
      <c r="K387" s="23"/>
      <c r="L387" s="12"/>
      <c r="M387" s="12"/>
      <c r="N387" s="12"/>
    </row>
    <row r="388" spans="1:14" s="22" customFormat="1">
      <c r="A388" s="12"/>
      <c r="B388" s="12"/>
      <c r="C388" s="12"/>
      <c r="D388" s="12"/>
      <c r="E388" s="12"/>
      <c r="F388" s="12"/>
      <c r="G388" s="12"/>
      <c r="H388" s="12"/>
      <c r="I388" s="12"/>
      <c r="J388" s="12"/>
      <c r="K388" s="23"/>
      <c r="L388" s="12"/>
      <c r="M388" s="12"/>
      <c r="N388" s="12"/>
    </row>
    <row r="389" spans="1:14" s="22" customFormat="1">
      <c r="A389" s="12"/>
      <c r="B389" s="12"/>
      <c r="C389" s="12"/>
      <c r="D389" s="12"/>
      <c r="E389" s="12"/>
      <c r="F389" s="12"/>
      <c r="G389" s="12"/>
      <c r="H389" s="12"/>
      <c r="I389" s="12"/>
      <c r="J389" s="12"/>
      <c r="K389" s="23"/>
      <c r="L389" s="12"/>
      <c r="M389" s="12"/>
      <c r="N389" s="12"/>
    </row>
    <row r="390" spans="1:14" s="22" customFormat="1">
      <c r="A390" s="12"/>
      <c r="B390" s="12"/>
      <c r="C390" s="12"/>
      <c r="D390" s="12"/>
      <c r="E390" s="12"/>
      <c r="F390" s="12"/>
      <c r="G390" s="12"/>
      <c r="H390" s="12"/>
      <c r="I390" s="12"/>
      <c r="J390" s="12"/>
      <c r="K390" s="23"/>
      <c r="L390" s="12"/>
      <c r="M390" s="12"/>
      <c r="N390" s="12"/>
    </row>
    <row r="391" spans="1:14" s="22" customFormat="1">
      <c r="A391" s="12"/>
      <c r="B391" s="12"/>
      <c r="C391" s="12"/>
      <c r="D391" s="12"/>
      <c r="E391" s="12"/>
      <c r="F391" s="12"/>
      <c r="G391" s="12"/>
      <c r="H391" s="12"/>
      <c r="I391" s="12"/>
      <c r="J391" s="12"/>
      <c r="K391" s="23"/>
      <c r="L391" s="12"/>
      <c r="M391" s="12"/>
      <c r="N391" s="12"/>
    </row>
    <row r="392" spans="1:14" s="22" customFormat="1">
      <c r="A392" s="12"/>
      <c r="B392" s="12"/>
      <c r="C392" s="12"/>
      <c r="D392" s="12"/>
      <c r="E392" s="12"/>
      <c r="F392" s="12"/>
      <c r="G392" s="12"/>
      <c r="H392" s="12"/>
      <c r="I392" s="12"/>
      <c r="J392" s="12"/>
      <c r="K392" s="23"/>
      <c r="L392" s="12"/>
      <c r="M392" s="12"/>
      <c r="N392" s="12"/>
    </row>
    <row r="393" spans="1:14" s="22" customFormat="1">
      <c r="A393" s="12"/>
      <c r="B393" s="12"/>
      <c r="C393" s="12"/>
      <c r="D393" s="12"/>
      <c r="E393" s="12"/>
      <c r="F393" s="12"/>
      <c r="G393" s="12"/>
      <c r="H393" s="12"/>
      <c r="I393" s="12"/>
      <c r="J393" s="12"/>
      <c r="K393" s="23"/>
      <c r="L393" s="12"/>
      <c r="M393" s="12"/>
      <c r="N393" s="12"/>
    </row>
    <row r="394" spans="1:14" s="22" customFormat="1">
      <c r="A394" s="12"/>
      <c r="B394" s="12"/>
      <c r="C394" s="12"/>
      <c r="D394" s="12"/>
      <c r="E394" s="12"/>
      <c r="F394" s="12"/>
      <c r="G394" s="12"/>
      <c r="H394" s="12"/>
      <c r="I394" s="12"/>
      <c r="J394" s="12"/>
      <c r="K394" s="23"/>
      <c r="L394" s="12"/>
      <c r="M394" s="12"/>
      <c r="N394" s="12"/>
    </row>
    <row r="395" spans="1:14" s="22" customFormat="1">
      <c r="A395" s="12"/>
      <c r="B395" s="12"/>
      <c r="C395" s="12"/>
      <c r="D395" s="12"/>
      <c r="E395" s="12"/>
      <c r="F395" s="12"/>
      <c r="G395" s="12"/>
      <c r="H395" s="12"/>
      <c r="I395" s="12"/>
      <c r="J395" s="12"/>
      <c r="K395" s="23"/>
      <c r="L395" s="12"/>
      <c r="M395" s="12"/>
      <c r="N395" s="12"/>
    </row>
    <row r="396" spans="1:14" s="22" customFormat="1">
      <c r="A396" s="12"/>
      <c r="B396" s="12"/>
      <c r="C396" s="12"/>
      <c r="D396" s="12"/>
      <c r="E396" s="12"/>
      <c r="F396" s="12"/>
      <c r="G396" s="12"/>
      <c r="H396" s="12"/>
      <c r="I396" s="12"/>
      <c r="J396" s="12"/>
      <c r="K396" s="23"/>
      <c r="L396" s="12"/>
      <c r="M396" s="12"/>
      <c r="N396" s="12"/>
    </row>
    <row r="397" spans="1:14" s="22" customFormat="1">
      <c r="A397" s="12"/>
      <c r="B397" s="12"/>
      <c r="C397" s="12"/>
      <c r="D397" s="12"/>
      <c r="E397" s="12"/>
      <c r="F397" s="12"/>
      <c r="G397" s="12"/>
      <c r="H397" s="12"/>
      <c r="I397" s="12"/>
      <c r="J397" s="12"/>
      <c r="K397" s="23"/>
      <c r="L397" s="12"/>
      <c r="M397" s="12"/>
      <c r="N397" s="12"/>
    </row>
    <row r="398" spans="1:14" s="22" customFormat="1">
      <c r="A398" s="12"/>
      <c r="B398" s="12"/>
      <c r="C398" s="12"/>
      <c r="D398" s="12"/>
      <c r="E398" s="12"/>
      <c r="F398" s="12"/>
      <c r="G398" s="12"/>
      <c r="H398" s="12"/>
      <c r="I398" s="12"/>
      <c r="J398" s="12"/>
      <c r="K398" s="23"/>
      <c r="L398" s="12"/>
      <c r="M398" s="12"/>
      <c r="N398" s="12"/>
    </row>
    <row r="399" spans="1:14" s="22" customFormat="1">
      <c r="A399" s="12"/>
      <c r="B399" s="12"/>
      <c r="C399" s="12"/>
      <c r="D399" s="12"/>
      <c r="E399" s="12"/>
      <c r="F399" s="12"/>
      <c r="G399" s="12"/>
      <c r="H399" s="12"/>
      <c r="I399" s="12"/>
      <c r="J399" s="12"/>
      <c r="K399" s="23"/>
      <c r="L399" s="12"/>
      <c r="M399" s="12"/>
      <c r="N399" s="12"/>
    </row>
    <row r="400" spans="1:14" s="22" customFormat="1">
      <c r="A400" s="12"/>
      <c r="B400" s="12"/>
      <c r="C400" s="12"/>
      <c r="D400" s="12"/>
      <c r="E400" s="12"/>
      <c r="F400" s="12"/>
      <c r="G400" s="12"/>
      <c r="H400" s="12"/>
      <c r="I400" s="12"/>
      <c r="J400" s="12"/>
      <c r="K400" s="23"/>
      <c r="L400" s="12"/>
      <c r="M400" s="12"/>
      <c r="N400" s="12"/>
    </row>
    <row r="401" spans="1:14" s="22" customFormat="1">
      <c r="A401" s="12"/>
      <c r="B401" s="12"/>
      <c r="C401" s="12"/>
      <c r="D401" s="12"/>
      <c r="E401" s="12"/>
      <c r="F401" s="12"/>
      <c r="G401" s="12"/>
      <c r="H401" s="12"/>
      <c r="I401" s="12"/>
      <c r="J401" s="12"/>
      <c r="K401" s="23"/>
      <c r="L401" s="12"/>
      <c r="M401" s="12"/>
      <c r="N401" s="12"/>
    </row>
    <row r="402" spans="1:14" s="22" customFormat="1">
      <c r="A402" s="12"/>
      <c r="B402" s="12"/>
      <c r="C402" s="12"/>
      <c r="D402" s="12"/>
      <c r="E402" s="12"/>
      <c r="F402" s="12"/>
      <c r="G402" s="12"/>
      <c r="H402" s="12"/>
      <c r="I402" s="12"/>
      <c r="J402" s="12"/>
      <c r="K402" s="23"/>
      <c r="L402" s="12"/>
      <c r="M402" s="12"/>
      <c r="N402" s="12"/>
    </row>
    <row r="403" spans="1:14" s="22" customFormat="1">
      <c r="A403" s="12"/>
      <c r="B403" s="12"/>
      <c r="C403" s="12"/>
      <c r="D403" s="12"/>
      <c r="E403" s="12"/>
      <c r="F403" s="12"/>
      <c r="G403" s="12"/>
      <c r="H403" s="12"/>
      <c r="I403" s="12"/>
      <c r="J403" s="12"/>
      <c r="K403" s="23"/>
      <c r="L403" s="12"/>
      <c r="M403" s="12"/>
      <c r="N403" s="12"/>
    </row>
    <row r="404" spans="1:14" s="22" customFormat="1">
      <c r="A404" s="12"/>
      <c r="B404" s="12"/>
      <c r="C404" s="12"/>
      <c r="D404" s="12"/>
      <c r="E404" s="12"/>
      <c r="F404" s="12"/>
      <c r="G404" s="12"/>
      <c r="H404" s="12"/>
      <c r="I404" s="12"/>
      <c r="J404" s="12"/>
      <c r="K404" s="23"/>
      <c r="L404" s="12"/>
      <c r="M404" s="12"/>
      <c r="N404" s="12"/>
    </row>
    <row r="405" spans="1:14" s="22" customFormat="1">
      <c r="A405" s="12"/>
      <c r="B405" s="12"/>
      <c r="C405" s="12"/>
      <c r="D405" s="12"/>
      <c r="E405" s="12"/>
      <c r="F405" s="12"/>
      <c r="G405" s="12"/>
      <c r="H405" s="12"/>
      <c r="I405" s="12"/>
      <c r="J405" s="12"/>
      <c r="K405" s="23"/>
      <c r="L405" s="12"/>
      <c r="M405" s="12"/>
      <c r="N405" s="12"/>
    </row>
    <row r="406" spans="1:14" s="22" customFormat="1">
      <c r="A406" s="12"/>
      <c r="B406" s="12"/>
      <c r="C406" s="12"/>
      <c r="D406" s="12"/>
      <c r="E406" s="12"/>
      <c r="F406" s="12"/>
      <c r="G406" s="12"/>
      <c r="H406" s="12"/>
      <c r="I406" s="12"/>
      <c r="J406" s="12"/>
      <c r="K406" s="23"/>
      <c r="L406" s="12"/>
      <c r="M406" s="12"/>
      <c r="N406" s="12"/>
    </row>
    <row r="407" spans="1:14" s="22" customFormat="1">
      <c r="A407" s="12"/>
      <c r="B407" s="12"/>
      <c r="C407" s="12"/>
      <c r="D407" s="12"/>
      <c r="E407" s="12"/>
      <c r="F407" s="12"/>
      <c r="G407" s="12"/>
      <c r="H407" s="12"/>
      <c r="I407" s="12"/>
      <c r="J407" s="12"/>
      <c r="K407" s="23"/>
      <c r="L407" s="12"/>
      <c r="M407" s="12"/>
      <c r="N407" s="12"/>
    </row>
    <row r="408" spans="1:14" s="22" customFormat="1">
      <c r="A408" s="12"/>
      <c r="B408" s="12"/>
      <c r="C408" s="12"/>
      <c r="D408" s="12"/>
      <c r="E408" s="12"/>
      <c r="F408" s="12"/>
      <c r="G408" s="12"/>
      <c r="H408" s="12"/>
      <c r="I408" s="12"/>
      <c r="J408" s="12"/>
      <c r="K408" s="23"/>
      <c r="L408" s="12"/>
      <c r="M408" s="12"/>
      <c r="N408" s="12"/>
    </row>
    <row r="409" spans="1:14" s="22" customFormat="1">
      <c r="A409" s="12"/>
      <c r="B409" s="12"/>
      <c r="C409" s="12"/>
      <c r="D409" s="12"/>
      <c r="E409" s="12"/>
      <c r="F409" s="12"/>
      <c r="G409" s="12"/>
      <c r="H409" s="12"/>
      <c r="I409" s="12"/>
      <c r="J409" s="12"/>
      <c r="K409" s="23"/>
      <c r="L409" s="12"/>
      <c r="M409" s="12"/>
      <c r="N409" s="12"/>
    </row>
    <row r="410" spans="1:14" s="22" customFormat="1">
      <c r="A410" s="12"/>
      <c r="B410" s="12"/>
      <c r="C410" s="12"/>
      <c r="D410" s="12"/>
      <c r="E410" s="12"/>
      <c r="F410" s="12"/>
      <c r="G410" s="12"/>
      <c r="H410" s="12"/>
      <c r="I410" s="12"/>
      <c r="J410" s="12"/>
      <c r="K410" s="23"/>
      <c r="L410" s="12"/>
      <c r="M410" s="12"/>
      <c r="N410" s="12"/>
    </row>
    <row r="411" spans="1:14" s="22" customFormat="1">
      <c r="A411" s="12"/>
      <c r="B411" s="12"/>
      <c r="C411" s="12"/>
      <c r="D411" s="12"/>
      <c r="E411" s="12"/>
      <c r="F411" s="12"/>
      <c r="G411" s="12"/>
      <c r="H411" s="12"/>
      <c r="I411" s="12"/>
      <c r="J411" s="12"/>
      <c r="K411" s="23"/>
      <c r="L411" s="12"/>
      <c r="M411" s="12"/>
      <c r="N411" s="12"/>
    </row>
    <row r="412" spans="1:14" s="22" customFormat="1">
      <c r="A412" s="12"/>
      <c r="B412" s="12"/>
      <c r="C412" s="12"/>
      <c r="D412" s="12"/>
      <c r="E412" s="12"/>
      <c r="F412" s="12"/>
      <c r="G412" s="12"/>
      <c r="H412" s="12"/>
      <c r="I412" s="12"/>
      <c r="J412" s="12"/>
      <c r="K412" s="23"/>
      <c r="L412" s="12"/>
      <c r="M412" s="12"/>
      <c r="N412" s="12"/>
    </row>
    <row r="413" spans="1:14" s="22" customFormat="1">
      <c r="A413" s="12"/>
      <c r="B413" s="12"/>
      <c r="C413" s="12"/>
      <c r="D413" s="12"/>
      <c r="E413" s="12"/>
      <c r="F413" s="12"/>
      <c r="G413" s="12"/>
      <c r="H413" s="12"/>
      <c r="I413" s="12"/>
      <c r="J413" s="12"/>
      <c r="K413" s="23"/>
      <c r="L413" s="12"/>
      <c r="M413" s="12"/>
      <c r="N413" s="12"/>
    </row>
    <row r="414" spans="1:14" s="22" customFormat="1">
      <c r="A414" s="12"/>
      <c r="B414" s="12"/>
      <c r="C414" s="12"/>
      <c r="D414" s="12"/>
      <c r="E414" s="12"/>
      <c r="F414" s="12"/>
      <c r="G414" s="12"/>
      <c r="H414" s="12"/>
      <c r="I414" s="12"/>
      <c r="J414" s="12"/>
      <c r="K414" s="23"/>
      <c r="L414" s="12"/>
      <c r="M414" s="12"/>
      <c r="N414" s="12"/>
    </row>
    <row r="415" spans="1:14" s="22" customFormat="1">
      <c r="A415" s="12"/>
      <c r="B415" s="12"/>
      <c r="C415" s="12"/>
      <c r="D415" s="12"/>
      <c r="E415" s="12"/>
      <c r="F415" s="12"/>
      <c r="G415" s="12"/>
      <c r="H415" s="12"/>
      <c r="I415" s="12"/>
      <c r="J415" s="12"/>
      <c r="K415" s="23"/>
      <c r="L415" s="12"/>
      <c r="M415" s="12"/>
      <c r="N415" s="12"/>
    </row>
    <row r="416" spans="1:14" s="22" customFormat="1">
      <c r="A416" s="12"/>
      <c r="B416" s="12"/>
      <c r="C416" s="12"/>
      <c r="D416" s="12"/>
      <c r="E416" s="12"/>
      <c r="F416" s="12"/>
      <c r="G416" s="12"/>
      <c r="H416" s="12"/>
      <c r="I416" s="12"/>
      <c r="J416" s="12"/>
      <c r="K416" s="23"/>
      <c r="L416" s="12"/>
      <c r="M416" s="12"/>
      <c r="N416" s="12"/>
    </row>
    <row r="417" spans="1:14" s="22" customFormat="1">
      <c r="A417" s="12"/>
      <c r="B417" s="12"/>
      <c r="C417" s="12"/>
      <c r="D417" s="12"/>
      <c r="E417" s="12"/>
      <c r="F417" s="12"/>
      <c r="G417" s="12"/>
      <c r="H417" s="12"/>
      <c r="I417" s="12"/>
      <c r="J417" s="12"/>
      <c r="K417" s="23"/>
      <c r="L417" s="12"/>
      <c r="M417" s="12"/>
      <c r="N417" s="12"/>
    </row>
    <row r="418" spans="1:14" s="22" customFormat="1">
      <c r="A418" s="12"/>
      <c r="B418" s="12"/>
      <c r="C418" s="12"/>
      <c r="D418" s="12"/>
      <c r="E418" s="12"/>
      <c r="F418" s="12"/>
      <c r="G418" s="12"/>
      <c r="H418" s="12"/>
      <c r="I418" s="12"/>
      <c r="J418" s="12"/>
      <c r="K418" s="23"/>
      <c r="L418" s="12"/>
      <c r="M418" s="12"/>
      <c r="N418" s="12"/>
    </row>
    <row r="419" spans="1:14" s="22" customFormat="1">
      <c r="A419" s="12"/>
      <c r="B419" s="12"/>
      <c r="C419" s="12"/>
      <c r="D419" s="12"/>
      <c r="E419" s="12"/>
      <c r="F419" s="12"/>
      <c r="G419" s="12"/>
      <c r="H419" s="12"/>
      <c r="I419" s="12"/>
      <c r="J419" s="12"/>
      <c r="K419" s="23"/>
      <c r="L419" s="12"/>
      <c r="M419" s="12"/>
      <c r="N419" s="12"/>
    </row>
    <row r="420" spans="1:14" s="22" customFormat="1">
      <c r="A420" s="12"/>
      <c r="B420" s="12"/>
      <c r="C420" s="12"/>
      <c r="D420" s="12"/>
      <c r="E420" s="12"/>
      <c r="F420" s="12"/>
      <c r="G420" s="12"/>
      <c r="H420" s="12"/>
      <c r="I420" s="12"/>
      <c r="J420" s="12"/>
      <c r="K420" s="23"/>
      <c r="L420" s="12"/>
      <c r="M420" s="12"/>
      <c r="N420" s="12"/>
    </row>
    <row r="421" spans="1:14" s="22" customFormat="1">
      <c r="A421" s="12"/>
      <c r="B421" s="12"/>
      <c r="C421" s="12"/>
      <c r="D421" s="12"/>
      <c r="E421" s="12"/>
      <c r="F421" s="12"/>
      <c r="G421" s="12"/>
      <c r="H421" s="12"/>
      <c r="I421" s="12"/>
      <c r="J421" s="12"/>
      <c r="K421" s="23"/>
      <c r="L421" s="12"/>
      <c r="M421" s="12"/>
      <c r="N421" s="12"/>
    </row>
    <row r="422" spans="1:14" s="22" customFormat="1">
      <c r="A422" s="12"/>
      <c r="B422" s="12"/>
      <c r="C422" s="12"/>
      <c r="D422" s="12"/>
      <c r="E422" s="12"/>
      <c r="F422" s="12"/>
      <c r="G422" s="12"/>
      <c r="H422" s="12"/>
      <c r="I422" s="12"/>
      <c r="J422" s="12"/>
      <c r="K422" s="23"/>
      <c r="L422" s="12"/>
      <c r="M422" s="12"/>
      <c r="N422" s="12"/>
    </row>
    <row r="423" spans="1:14" s="22" customFormat="1">
      <c r="A423" s="12"/>
      <c r="B423" s="12"/>
      <c r="C423" s="12"/>
      <c r="D423" s="12"/>
      <c r="E423" s="12"/>
      <c r="F423" s="12"/>
      <c r="G423" s="12"/>
      <c r="H423" s="12"/>
      <c r="I423" s="12"/>
      <c r="J423" s="12"/>
      <c r="K423" s="23"/>
      <c r="L423" s="12"/>
      <c r="M423" s="12"/>
      <c r="N423" s="12"/>
    </row>
    <row r="424" spans="1:14" s="22" customFormat="1">
      <c r="A424" s="12"/>
      <c r="B424" s="12"/>
      <c r="C424" s="12"/>
      <c r="D424" s="12"/>
      <c r="E424" s="12"/>
      <c r="F424" s="12"/>
      <c r="G424" s="12"/>
      <c r="H424" s="12"/>
      <c r="I424" s="12"/>
      <c r="J424" s="12"/>
      <c r="K424" s="23"/>
      <c r="L424" s="12"/>
      <c r="M424" s="12"/>
      <c r="N424" s="12"/>
    </row>
    <row r="425" spans="1:14" s="22" customFormat="1">
      <c r="A425" s="12"/>
      <c r="B425" s="12"/>
      <c r="C425" s="12"/>
      <c r="D425" s="12"/>
      <c r="E425" s="12"/>
      <c r="F425" s="12"/>
      <c r="G425" s="12"/>
      <c r="H425" s="12"/>
      <c r="I425" s="12"/>
      <c r="J425" s="12"/>
      <c r="K425" s="23"/>
      <c r="L425" s="12"/>
      <c r="M425" s="12"/>
      <c r="N425" s="12"/>
    </row>
    <row r="426" spans="1:14" s="22" customFormat="1">
      <c r="A426" s="12"/>
      <c r="B426" s="12"/>
      <c r="C426" s="12"/>
      <c r="D426" s="12"/>
      <c r="E426" s="12"/>
      <c r="F426" s="12"/>
      <c r="G426" s="12"/>
      <c r="H426" s="12"/>
      <c r="I426" s="12"/>
      <c r="J426" s="12"/>
      <c r="K426" s="23"/>
      <c r="L426" s="12"/>
      <c r="M426" s="12"/>
      <c r="N426" s="12"/>
    </row>
    <row r="427" spans="1:14" s="22" customFormat="1">
      <c r="A427" s="12"/>
      <c r="B427" s="12"/>
      <c r="C427" s="12"/>
      <c r="D427" s="12"/>
      <c r="E427" s="12"/>
      <c r="F427" s="12"/>
      <c r="G427" s="12"/>
      <c r="H427" s="12"/>
      <c r="I427" s="12"/>
      <c r="J427" s="12"/>
      <c r="K427" s="23"/>
      <c r="L427" s="12"/>
      <c r="M427" s="12"/>
      <c r="N427" s="12"/>
    </row>
    <row r="428" spans="1:14" s="22" customFormat="1">
      <c r="A428" s="12"/>
      <c r="B428" s="12"/>
      <c r="C428" s="12"/>
      <c r="D428" s="12"/>
      <c r="E428" s="12"/>
      <c r="F428" s="12"/>
      <c r="G428" s="12"/>
      <c r="H428" s="12"/>
      <c r="I428" s="12"/>
      <c r="J428" s="12"/>
      <c r="K428" s="23"/>
      <c r="L428" s="12"/>
      <c r="M428" s="12"/>
      <c r="N428" s="12"/>
    </row>
    <row r="429" spans="1:14" s="22" customFormat="1">
      <c r="A429" s="12"/>
      <c r="B429" s="12"/>
      <c r="C429" s="12"/>
      <c r="D429" s="12"/>
      <c r="E429" s="12"/>
      <c r="F429" s="12"/>
      <c r="G429" s="12"/>
      <c r="H429" s="12"/>
      <c r="I429" s="12"/>
      <c r="J429" s="12"/>
      <c r="K429" s="23"/>
      <c r="L429" s="12"/>
      <c r="M429" s="12"/>
      <c r="N429" s="12"/>
    </row>
    <row r="430" spans="1:14" s="22" customFormat="1">
      <c r="A430" s="12"/>
      <c r="B430" s="12"/>
      <c r="C430" s="12"/>
      <c r="D430" s="12"/>
      <c r="E430" s="12"/>
      <c r="F430" s="12"/>
      <c r="G430" s="12"/>
      <c r="H430" s="12"/>
      <c r="I430" s="12"/>
      <c r="J430" s="12"/>
      <c r="K430" s="23"/>
      <c r="L430" s="12"/>
      <c r="M430" s="12"/>
      <c r="N430" s="12"/>
    </row>
    <row r="431" spans="1:14" s="22" customFormat="1">
      <c r="A431" s="12"/>
      <c r="B431" s="12"/>
      <c r="C431" s="12"/>
      <c r="D431" s="12"/>
      <c r="E431" s="12"/>
      <c r="F431" s="12"/>
      <c r="G431" s="12"/>
      <c r="H431" s="12"/>
      <c r="I431" s="12"/>
      <c r="J431" s="12"/>
      <c r="K431" s="23"/>
      <c r="L431" s="12"/>
      <c r="M431" s="12"/>
      <c r="N431" s="12"/>
    </row>
    <row r="432" spans="1:14" s="22" customFormat="1">
      <c r="A432" s="12"/>
      <c r="B432" s="12"/>
      <c r="C432" s="12"/>
      <c r="D432" s="12"/>
      <c r="E432" s="12"/>
      <c r="F432" s="12"/>
      <c r="G432" s="12"/>
      <c r="H432" s="12"/>
      <c r="I432" s="12"/>
      <c r="J432" s="12"/>
      <c r="K432" s="23"/>
      <c r="L432" s="12"/>
      <c r="M432" s="12"/>
      <c r="N432" s="12"/>
    </row>
    <row r="433" spans="1:14" s="22" customFormat="1">
      <c r="A433" s="12"/>
      <c r="B433" s="12"/>
      <c r="C433" s="12"/>
      <c r="D433" s="12"/>
      <c r="E433" s="12"/>
      <c r="F433" s="12"/>
      <c r="G433" s="12"/>
      <c r="H433" s="12"/>
      <c r="I433" s="12"/>
      <c r="J433" s="12"/>
      <c r="K433" s="23"/>
      <c r="L433" s="12"/>
      <c r="M433" s="12"/>
      <c r="N433" s="12"/>
    </row>
    <row r="434" spans="1:14" s="22" customFormat="1">
      <c r="A434" s="12"/>
      <c r="B434" s="12"/>
      <c r="C434" s="12"/>
      <c r="D434" s="12"/>
      <c r="E434" s="12"/>
      <c r="F434" s="12"/>
      <c r="G434" s="12"/>
      <c r="H434" s="12"/>
      <c r="I434" s="12"/>
      <c r="J434" s="12"/>
      <c r="K434" s="23"/>
      <c r="L434" s="12"/>
      <c r="M434" s="12"/>
      <c r="N434" s="12"/>
    </row>
    <row r="435" spans="1:14" s="22" customFormat="1">
      <c r="A435" s="12"/>
      <c r="B435" s="12"/>
      <c r="C435" s="12"/>
      <c r="D435" s="12"/>
      <c r="E435" s="12"/>
      <c r="F435" s="12"/>
      <c r="G435" s="12"/>
      <c r="H435" s="12"/>
      <c r="I435" s="12"/>
      <c r="J435" s="12"/>
      <c r="K435" s="23"/>
      <c r="L435" s="12"/>
      <c r="M435" s="12"/>
      <c r="N435" s="12"/>
    </row>
    <row r="436" spans="1:14" s="22" customFormat="1">
      <c r="A436" s="12"/>
      <c r="B436" s="12"/>
      <c r="C436" s="12"/>
      <c r="D436" s="12"/>
      <c r="E436" s="12"/>
      <c r="F436" s="12"/>
      <c r="G436" s="12"/>
      <c r="H436" s="12"/>
      <c r="I436" s="12"/>
      <c r="J436" s="12"/>
      <c r="K436" s="23"/>
      <c r="L436" s="12"/>
      <c r="M436" s="12"/>
      <c r="N436" s="12"/>
    </row>
    <row r="437" spans="1:14" s="22" customFormat="1">
      <c r="A437" s="12"/>
      <c r="B437" s="12"/>
      <c r="C437" s="12"/>
      <c r="D437" s="12"/>
      <c r="E437" s="12"/>
      <c r="F437" s="12"/>
      <c r="G437" s="12"/>
      <c r="H437" s="12"/>
      <c r="I437" s="12"/>
      <c r="J437" s="12"/>
      <c r="K437" s="23"/>
      <c r="L437" s="12"/>
      <c r="M437" s="12"/>
      <c r="N437" s="12"/>
    </row>
    <row r="438" spans="1:14" s="22" customFormat="1">
      <c r="A438" s="12"/>
      <c r="B438" s="12"/>
      <c r="C438" s="12"/>
      <c r="D438" s="12"/>
      <c r="E438" s="12"/>
      <c r="F438" s="12"/>
      <c r="G438" s="12"/>
      <c r="H438" s="12"/>
      <c r="I438" s="12"/>
      <c r="J438" s="12"/>
      <c r="K438" s="23"/>
      <c r="L438" s="12"/>
      <c r="M438" s="12"/>
      <c r="N438" s="12"/>
    </row>
    <row r="439" spans="1:14" s="22" customFormat="1">
      <c r="A439" s="12"/>
      <c r="B439" s="12"/>
      <c r="C439" s="12"/>
      <c r="D439" s="12"/>
      <c r="E439" s="12"/>
      <c r="F439" s="12"/>
      <c r="G439" s="12"/>
      <c r="H439" s="12"/>
      <c r="I439" s="12"/>
      <c r="J439" s="12"/>
      <c r="K439" s="23"/>
      <c r="L439" s="12"/>
      <c r="M439" s="12"/>
      <c r="N439" s="12"/>
    </row>
    <row r="440" spans="1:14" s="22" customFormat="1">
      <c r="A440" s="12"/>
      <c r="B440" s="12"/>
      <c r="C440" s="12"/>
      <c r="D440" s="12"/>
      <c r="E440" s="12"/>
      <c r="F440" s="12"/>
      <c r="G440" s="12"/>
      <c r="H440" s="12"/>
      <c r="I440" s="12"/>
      <c r="J440" s="12"/>
      <c r="K440" s="23"/>
      <c r="L440" s="12"/>
      <c r="M440" s="12"/>
      <c r="N440" s="12"/>
    </row>
    <row r="441" spans="1:14" s="22" customFormat="1">
      <c r="A441" s="12"/>
      <c r="B441" s="12"/>
      <c r="C441" s="12"/>
      <c r="D441" s="12"/>
      <c r="E441" s="12"/>
      <c r="F441" s="12"/>
      <c r="G441" s="12"/>
      <c r="H441" s="12"/>
      <c r="I441" s="12"/>
      <c r="J441" s="12"/>
      <c r="K441" s="23"/>
      <c r="L441" s="12"/>
      <c r="M441" s="12"/>
      <c r="N441" s="12"/>
    </row>
    <row r="442" spans="1:14" s="22" customFormat="1">
      <c r="A442" s="12"/>
      <c r="B442" s="12"/>
      <c r="C442" s="12"/>
      <c r="D442" s="12"/>
      <c r="E442" s="12"/>
      <c r="F442" s="12"/>
      <c r="G442" s="12"/>
      <c r="H442" s="12"/>
      <c r="I442" s="12"/>
      <c r="J442" s="12"/>
      <c r="K442" s="23"/>
      <c r="L442" s="12"/>
      <c r="M442" s="12"/>
      <c r="N442" s="12"/>
    </row>
    <row r="443" spans="1:14" s="22" customFormat="1">
      <c r="A443" s="12"/>
      <c r="B443" s="12"/>
      <c r="C443" s="12"/>
      <c r="D443" s="12"/>
      <c r="E443" s="12"/>
      <c r="F443" s="12"/>
      <c r="G443" s="12"/>
      <c r="H443" s="12"/>
      <c r="I443" s="12"/>
      <c r="J443" s="12"/>
      <c r="K443" s="23"/>
      <c r="L443" s="12"/>
      <c r="M443" s="12"/>
      <c r="N443" s="12"/>
    </row>
    <row r="444" spans="1:14" s="22" customFormat="1">
      <c r="A444" s="12"/>
      <c r="B444" s="12"/>
      <c r="C444" s="12"/>
      <c r="D444" s="12"/>
      <c r="E444" s="12"/>
      <c r="F444" s="12"/>
      <c r="G444" s="12"/>
      <c r="H444" s="12"/>
      <c r="I444" s="12"/>
      <c r="J444" s="12"/>
      <c r="K444" s="23"/>
      <c r="L444" s="12"/>
      <c r="M444" s="12"/>
      <c r="N444" s="12"/>
    </row>
    <row r="445" spans="1:14" s="22" customFormat="1">
      <c r="A445" s="12"/>
      <c r="B445" s="12"/>
      <c r="C445" s="12"/>
      <c r="D445" s="12"/>
      <c r="E445" s="12"/>
      <c r="F445" s="12"/>
      <c r="G445" s="12"/>
      <c r="H445" s="12"/>
      <c r="I445" s="12"/>
      <c r="J445" s="12"/>
      <c r="K445" s="23"/>
      <c r="L445" s="12"/>
      <c r="M445" s="12"/>
      <c r="N445" s="12"/>
    </row>
    <row r="446" spans="1:14" s="22" customFormat="1">
      <c r="A446" s="12"/>
      <c r="B446" s="12"/>
      <c r="C446" s="12"/>
      <c r="D446" s="12"/>
      <c r="E446" s="12"/>
      <c r="F446" s="12"/>
      <c r="G446" s="12"/>
      <c r="H446" s="12"/>
      <c r="I446" s="12"/>
      <c r="J446" s="12"/>
      <c r="K446" s="23"/>
      <c r="L446" s="12"/>
      <c r="M446" s="12"/>
      <c r="N446" s="12"/>
    </row>
    <row r="447" spans="1:14" s="22" customFormat="1">
      <c r="A447" s="12"/>
      <c r="B447" s="12"/>
      <c r="C447" s="12"/>
      <c r="D447" s="12"/>
      <c r="E447" s="12"/>
      <c r="F447" s="12"/>
      <c r="G447" s="12"/>
      <c r="H447" s="12"/>
      <c r="I447" s="12"/>
      <c r="J447" s="12"/>
      <c r="K447" s="23"/>
      <c r="L447" s="12"/>
      <c r="M447" s="12"/>
      <c r="N447" s="12"/>
    </row>
    <row r="448" spans="1:14" s="22" customFormat="1">
      <c r="A448" s="12"/>
      <c r="B448" s="12"/>
      <c r="C448" s="12"/>
      <c r="D448" s="12"/>
      <c r="E448" s="12"/>
      <c r="F448" s="12"/>
      <c r="G448" s="12"/>
      <c r="H448" s="12"/>
      <c r="I448" s="12"/>
      <c r="J448" s="12"/>
      <c r="K448" s="23"/>
      <c r="L448" s="12"/>
      <c r="M448" s="12"/>
      <c r="N448" s="12"/>
    </row>
    <row r="449" spans="1:14" s="22" customFormat="1">
      <c r="A449" s="12"/>
      <c r="B449" s="12"/>
      <c r="C449" s="12"/>
      <c r="D449" s="12"/>
      <c r="E449" s="12"/>
      <c r="F449" s="12"/>
      <c r="G449" s="12"/>
      <c r="H449" s="12"/>
      <c r="I449" s="12"/>
      <c r="J449" s="12"/>
      <c r="K449" s="23"/>
      <c r="L449" s="12"/>
      <c r="M449" s="12"/>
      <c r="N449" s="12"/>
    </row>
    <row r="450" spans="1:14" s="22" customFormat="1">
      <c r="A450" s="12"/>
      <c r="B450" s="12"/>
      <c r="C450" s="12"/>
      <c r="D450" s="12"/>
      <c r="E450" s="12"/>
      <c r="F450" s="12"/>
      <c r="G450" s="12"/>
      <c r="H450" s="12"/>
      <c r="I450" s="12"/>
      <c r="J450" s="12"/>
      <c r="K450" s="23"/>
      <c r="L450" s="12"/>
      <c r="M450" s="12"/>
      <c r="N450" s="12"/>
    </row>
    <row r="451" spans="1:14" s="22" customFormat="1">
      <c r="A451" s="12"/>
      <c r="B451" s="12"/>
      <c r="C451" s="12"/>
      <c r="D451" s="12"/>
      <c r="E451" s="12"/>
      <c r="F451" s="12"/>
      <c r="G451" s="12"/>
      <c r="H451" s="12"/>
      <c r="I451" s="12"/>
      <c r="J451" s="12"/>
      <c r="K451" s="23"/>
      <c r="L451" s="12"/>
      <c r="M451" s="12"/>
      <c r="N451" s="12"/>
    </row>
    <row r="452" spans="1:14" s="22" customFormat="1">
      <c r="A452" s="12"/>
      <c r="B452" s="12"/>
      <c r="C452" s="12"/>
      <c r="D452" s="12"/>
      <c r="E452" s="12"/>
      <c r="F452" s="12"/>
      <c r="G452" s="12"/>
      <c r="H452" s="12"/>
      <c r="I452" s="12"/>
      <c r="J452" s="12"/>
      <c r="K452" s="23"/>
      <c r="L452" s="12"/>
      <c r="M452" s="12"/>
      <c r="N452" s="12"/>
    </row>
    <row r="453" spans="1:14" s="22" customFormat="1">
      <c r="A453" s="12"/>
      <c r="B453" s="12"/>
      <c r="C453" s="12"/>
      <c r="D453" s="12"/>
      <c r="E453" s="12"/>
      <c r="F453" s="12"/>
      <c r="G453" s="12"/>
      <c r="H453" s="12"/>
      <c r="I453" s="12"/>
      <c r="J453" s="12"/>
      <c r="K453" s="23"/>
      <c r="L453" s="12"/>
      <c r="M453" s="12"/>
      <c r="N453" s="12"/>
    </row>
    <row r="454" spans="1:14" s="22" customFormat="1">
      <c r="A454" s="12"/>
      <c r="B454" s="12"/>
      <c r="C454" s="12"/>
      <c r="D454" s="12"/>
      <c r="E454" s="12"/>
      <c r="F454" s="12"/>
      <c r="G454" s="12"/>
      <c r="H454" s="12"/>
      <c r="I454" s="12"/>
      <c r="J454" s="12"/>
      <c r="K454" s="23"/>
      <c r="L454" s="12"/>
      <c r="M454" s="12"/>
      <c r="N454" s="12"/>
    </row>
    <row r="455" spans="1:14" s="22" customFormat="1">
      <c r="A455" s="12"/>
      <c r="B455" s="12"/>
      <c r="C455" s="12"/>
      <c r="D455" s="12"/>
      <c r="E455" s="12"/>
      <c r="F455" s="12"/>
      <c r="G455" s="12"/>
      <c r="H455" s="12"/>
      <c r="I455" s="12"/>
      <c r="J455" s="12"/>
      <c r="K455" s="23"/>
      <c r="L455" s="12"/>
      <c r="M455" s="12"/>
      <c r="N455" s="12"/>
    </row>
    <row r="456" spans="1:14" s="22" customFormat="1">
      <c r="A456" s="12"/>
      <c r="B456" s="12"/>
      <c r="C456" s="12"/>
      <c r="D456" s="12"/>
      <c r="E456" s="12"/>
      <c r="F456" s="12"/>
      <c r="G456" s="12"/>
      <c r="H456" s="12"/>
      <c r="I456" s="12"/>
      <c r="J456" s="12"/>
      <c r="K456" s="23"/>
      <c r="L456" s="12"/>
      <c r="M456" s="12"/>
      <c r="N456" s="12"/>
    </row>
    <row r="457" spans="1:14" s="22" customFormat="1">
      <c r="A457" s="12"/>
      <c r="B457" s="12"/>
      <c r="C457" s="12"/>
      <c r="D457" s="12"/>
      <c r="E457" s="12"/>
      <c r="F457" s="12"/>
      <c r="G457" s="12"/>
      <c r="H457" s="12"/>
      <c r="I457" s="12"/>
      <c r="J457" s="12"/>
      <c r="K457" s="23"/>
      <c r="L457" s="12"/>
      <c r="M457" s="12"/>
      <c r="N457" s="12"/>
    </row>
    <row r="458" spans="1:14" s="22" customFormat="1">
      <c r="A458" s="12"/>
      <c r="B458" s="12"/>
      <c r="C458" s="12"/>
      <c r="D458" s="12"/>
      <c r="E458" s="12"/>
      <c r="F458" s="12"/>
      <c r="G458" s="12"/>
      <c r="H458" s="12"/>
      <c r="I458" s="12"/>
      <c r="J458" s="12"/>
      <c r="K458" s="23"/>
      <c r="L458" s="12"/>
      <c r="M458" s="12"/>
      <c r="N458" s="12"/>
    </row>
    <row r="459" spans="1:14" s="22" customFormat="1">
      <c r="A459" s="12"/>
      <c r="B459" s="12"/>
      <c r="C459" s="12"/>
      <c r="D459" s="12"/>
      <c r="E459" s="12"/>
      <c r="F459" s="12"/>
      <c r="G459" s="12"/>
      <c r="H459" s="12"/>
      <c r="I459" s="12"/>
      <c r="J459" s="12"/>
      <c r="K459" s="23"/>
      <c r="L459" s="12"/>
      <c r="M459" s="12"/>
      <c r="N459" s="12"/>
    </row>
    <row r="460" spans="1:14" s="22" customFormat="1">
      <c r="A460" s="12"/>
      <c r="B460" s="12"/>
      <c r="C460" s="12"/>
      <c r="D460" s="12"/>
      <c r="E460" s="12"/>
      <c r="F460" s="12"/>
      <c r="G460" s="12"/>
      <c r="H460" s="12"/>
      <c r="I460" s="12"/>
      <c r="J460" s="12"/>
      <c r="K460" s="23"/>
      <c r="L460" s="12"/>
      <c r="M460" s="12"/>
      <c r="N460" s="12"/>
    </row>
    <row r="461" spans="1:14" s="22" customFormat="1">
      <c r="A461" s="12"/>
      <c r="B461" s="12"/>
      <c r="C461" s="12"/>
      <c r="D461" s="12"/>
      <c r="E461" s="12"/>
      <c r="F461" s="12"/>
      <c r="G461" s="12"/>
      <c r="H461" s="12"/>
      <c r="I461" s="12"/>
      <c r="J461" s="12"/>
      <c r="K461" s="23"/>
      <c r="L461" s="12"/>
      <c r="M461" s="12"/>
      <c r="N461" s="12"/>
    </row>
    <row r="462" spans="1:14" s="22" customFormat="1">
      <c r="A462" s="12"/>
      <c r="B462" s="12"/>
      <c r="C462" s="12"/>
      <c r="D462" s="12"/>
      <c r="E462" s="12"/>
      <c r="F462" s="12"/>
      <c r="G462" s="12"/>
      <c r="H462" s="12"/>
      <c r="I462" s="12"/>
      <c r="J462" s="12"/>
      <c r="K462" s="23"/>
      <c r="L462" s="12"/>
      <c r="M462" s="12"/>
      <c r="N462" s="12"/>
    </row>
    <row r="463" spans="1:14" s="22" customFormat="1">
      <c r="A463" s="12"/>
      <c r="B463" s="12"/>
      <c r="C463" s="12"/>
      <c r="D463" s="12"/>
      <c r="E463" s="12"/>
      <c r="F463" s="12"/>
      <c r="G463" s="12"/>
      <c r="H463" s="12"/>
      <c r="I463" s="12"/>
      <c r="J463" s="12"/>
      <c r="K463" s="23"/>
      <c r="L463" s="12"/>
      <c r="M463" s="12"/>
      <c r="N463" s="12"/>
    </row>
    <row r="464" spans="1:14" s="22" customFormat="1">
      <c r="A464" s="12"/>
      <c r="B464" s="12"/>
      <c r="C464" s="12"/>
      <c r="D464" s="12"/>
      <c r="E464" s="12"/>
      <c r="F464" s="12"/>
      <c r="G464" s="12"/>
      <c r="H464" s="12"/>
      <c r="I464" s="12"/>
      <c r="J464" s="12"/>
      <c r="K464" s="23"/>
      <c r="L464" s="12"/>
      <c r="M464" s="12"/>
      <c r="N464" s="12"/>
    </row>
    <row r="465" spans="1:14" s="22" customFormat="1">
      <c r="A465" s="12"/>
      <c r="B465" s="12"/>
      <c r="C465" s="12"/>
      <c r="D465" s="12"/>
      <c r="E465" s="12"/>
      <c r="F465" s="12"/>
      <c r="G465" s="12"/>
      <c r="H465" s="12"/>
      <c r="I465" s="12"/>
      <c r="J465" s="12"/>
      <c r="K465" s="23"/>
      <c r="L465" s="12"/>
      <c r="M465" s="12"/>
      <c r="N465" s="12"/>
    </row>
    <row r="466" spans="1:14" s="22" customFormat="1">
      <c r="A466" s="12"/>
      <c r="B466" s="12"/>
      <c r="C466" s="12"/>
      <c r="D466" s="12"/>
      <c r="E466" s="12"/>
      <c r="F466" s="12"/>
      <c r="G466" s="12"/>
      <c r="H466" s="12"/>
      <c r="I466" s="12"/>
      <c r="J466" s="12"/>
      <c r="K466" s="23"/>
      <c r="L466" s="12"/>
      <c r="M466" s="12"/>
      <c r="N466" s="12"/>
    </row>
    <row r="467" spans="1:14" s="22" customFormat="1">
      <c r="A467" s="12"/>
      <c r="B467" s="12"/>
      <c r="C467" s="12"/>
      <c r="D467" s="12"/>
      <c r="E467" s="12"/>
      <c r="F467" s="12"/>
      <c r="G467" s="12"/>
      <c r="H467" s="12"/>
      <c r="I467" s="12"/>
      <c r="J467" s="12"/>
      <c r="K467" s="23"/>
      <c r="L467" s="12"/>
      <c r="M467" s="12"/>
      <c r="N467" s="12"/>
    </row>
    <row r="468" spans="1:14" s="22" customFormat="1">
      <c r="A468" s="12"/>
      <c r="B468" s="12"/>
      <c r="C468" s="12"/>
      <c r="D468" s="12"/>
      <c r="E468" s="12"/>
      <c r="F468" s="12"/>
      <c r="G468" s="12"/>
      <c r="H468" s="12"/>
      <c r="I468" s="12"/>
      <c r="J468" s="12"/>
      <c r="K468" s="23"/>
      <c r="L468" s="12"/>
      <c r="M468" s="12"/>
      <c r="N468" s="12"/>
    </row>
    <row r="469" spans="1:14" s="22" customFormat="1">
      <c r="A469" s="12"/>
      <c r="B469" s="12"/>
      <c r="C469" s="12"/>
      <c r="D469" s="12"/>
      <c r="E469" s="12"/>
      <c r="F469" s="12"/>
      <c r="G469" s="12"/>
      <c r="H469" s="12"/>
      <c r="I469" s="12"/>
      <c r="J469" s="12"/>
      <c r="K469" s="23"/>
      <c r="L469" s="12"/>
      <c r="M469" s="12"/>
      <c r="N469" s="12"/>
    </row>
    <row r="470" spans="1:14" s="22" customFormat="1">
      <c r="A470" s="12"/>
      <c r="B470" s="12"/>
      <c r="C470" s="12"/>
      <c r="D470" s="12"/>
      <c r="E470" s="12"/>
      <c r="F470" s="12"/>
      <c r="G470" s="12"/>
      <c r="H470" s="12"/>
      <c r="I470" s="12"/>
      <c r="J470" s="12"/>
      <c r="K470" s="23"/>
      <c r="L470" s="12"/>
      <c r="M470" s="12"/>
      <c r="N470" s="12"/>
    </row>
    <row r="471" spans="1:14" s="22" customFormat="1">
      <c r="A471" s="12"/>
      <c r="B471" s="12"/>
      <c r="C471" s="12"/>
      <c r="D471" s="12"/>
      <c r="E471" s="12"/>
      <c r="F471" s="12"/>
      <c r="G471" s="12"/>
      <c r="H471" s="12"/>
      <c r="I471" s="12"/>
      <c r="J471" s="12"/>
      <c r="K471" s="23"/>
      <c r="L471" s="12"/>
      <c r="M471" s="12"/>
      <c r="N471" s="12"/>
    </row>
    <row r="472" spans="1:14" s="22" customFormat="1">
      <c r="A472" s="12"/>
      <c r="B472" s="12"/>
      <c r="C472" s="12"/>
      <c r="D472" s="12"/>
      <c r="E472" s="12"/>
      <c r="F472" s="12"/>
      <c r="G472" s="12"/>
      <c r="H472" s="12"/>
      <c r="I472" s="12"/>
      <c r="J472" s="12"/>
      <c r="K472" s="23"/>
      <c r="L472" s="12"/>
      <c r="M472" s="12"/>
      <c r="N472" s="12"/>
    </row>
    <row r="473" spans="1:14" s="22" customFormat="1">
      <c r="A473" s="12"/>
      <c r="B473" s="12"/>
      <c r="C473" s="12"/>
      <c r="D473" s="12"/>
      <c r="E473" s="12"/>
      <c r="F473" s="12"/>
      <c r="G473" s="12"/>
      <c r="H473" s="12"/>
      <c r="I473" s="12"/>
      <c r="J473" s="12"/>
      <c r="K473" s="23"/>
      <c r="L473" s="12"/>
      <c r="M473" s="12"/>
      <c r="N473" s="12"/>
    </row>
    <row r="474" spans="1:14" s="22" customFormat="1">
      <c r="A474" s="12"/>
      <c r="B474" s="12"/>
      <c r="C474" s="12"/>
      <c r="D474" s="12"/>
      <c r="E474" s="12"/>
      <c r="F474" s="12"/>
      <c r="G474" s="12"/>
      <c r="H474" s="12"/>
      <c r="I474" s="12"/>
      <c r="J474" s="12"/>
      <c r="K474" s="23"/>
      <c r="L474" s="12"/>
      <c r="M474" s="12"/>
      <c r="N474" s="12"/>
    </row>
    <row r="475" spans="1:14" s="22" customFormat="1">
      <c r="A475" s="12"/>
      <c r="B475" s="12"/>
      <c r="C475" s="12"/>
      <c r="D475" s="12"/>
      <c r="E475" s="12"/>
      <c r="F475" s="12"/>
      <c r="G475" s="12"/>
      <c r="H475" s="12"/>
      <c r="I475" s="12"/>
      <c r="J475" s="12"/>
      <c r="K475" s="23"/>
      <c r="L475" s="12"/>
      <c r="M475" s="12"/>
      <c r="N475" s="12"/>
    </row>
    <row r="476" spans="1:14" s="22" customFormat="1">
      <c r="A476" s="12"/>
      <c r="B476" s="12"/>
      <c r="C476" s="12"/>
      <c r="D476" s="12"/>
      <c r="E476" s="12"/>
      <c r="F476" s="12"/>
      <c r="G476" s="12"/>
      <c r="H476" s="12"/>
      <c r="I476" s="12"/>
      <c r="J476" s="12"/>
      <c r="K476" s="23"/>
      <c r="L476" s="12"/>
      <c r="M476" s="12"/>
      <c r="N476" s="12"/>
    </row>
    <row r="477" spans="1:14" s="22" customFormat="1">
      <c r="A477" s="12"/>
      <c r="B477" s="12"/>
      <c r="C477" s="12"/>
      <c r="D477" s="12"/>
      <c r="E477" s="12"/>
      <c r="F477" s="12"/>
      <c r="G477" s="12"/>
      <c r="H477" s="12"/>
      <c r="I477" s="12"/>
      <c r="J477" s="12"/>
      <c r="K477" s="23"/>
      <c r="L477" s="12"/>
      <c r="M477" s="12"/>
      <c r="N477" s="12"/>
    </row>
    <row r="478" spans="1:14" s="22" customFormat="1">
      <c r="A478" s="12"/>
      <c r="B478" s="12"/>
      <c r="C478" s="12"/>
      <c r="D478" s="12"/>
      <c r="E478" s="12"/>
      <c r="F478" s="12"/>
      <c r="G478" s="12"/>
      <c r="H478" s="12"/>
      <c r="I478" s="12"/>
      <c r="J478" s="12"/>
      <c r="K478" s="23"/>
      <c r="L478" s="12"/>
      <c r="M478" s="12"/>
      <c r="N478" s="12"/>
    </row>
    <row r="479" spans="1:14" s="22" customFormat="1">
      <c r="A479" s="12"/>
      <c r="B479" s="12"/>
      <c r="C479" s="12"/>
      <c r="D479" s="12"/>
      <c r="E479" s="12"/>
      <c r="F479" s="12"/>
      <c r="G479" s="12"/>
      <c r="H479" s="12"/>
      <c r="I479" s="12"/>
      <c r="J479" s="12"/>
      <c r="K479" s="23"/>
      <c r="L479" s="12"/>
      <c r="M479" s="12"/>
      <c r="N479" s="12"/>
    </row>
    <row r="480" spans="1:14" s="22" customFormat="1">
      <c r="A480" s="12"/>
      <c r="B480" s="12"/>
      <c r="C480" s="12"/>
      <c r="D480" s="12"/>
      <c r="E480" s="12"/>
      <c r="F480" s="12"/>
      <c r="G480" s="12"/>
      <c r="H480" s="12"/>
      <c r="I480" s="12"/>
      <c r="J480" s="12"/>
      <c r="K480" s="23"/>
      <c r="L480" s="12"/>
      <c r="M480" s="12"/>
      <c r="N480" s="12"/>
    </row>
    <row r="481" spans="1:14" s="22" customFormat="1">
      <c r="A481" s="12"/>
      <c r="B481" s="12"/>
      <c r="C481" s="12"/>
      <c r="D481" s="12"/>
      <c r="E481" s="12"/>
      <c r="F481" s="12"/>
      <c r="G481" s="12"/>
      <c r="H481" s="12"/>
      <c r="I481" s="12"/>
      <c r="J481" s="12"/>
      <c r="K481" s="23"/>
      <c r="L481" s="12"/>
      <c r="M481" s="12"/>
      <c r="N481" s="12"/>
    </row>
    <row r="482" spans="1:14" s="22" customFormat="1">
      <c r="A482" s="12"/>
      <c r="B482" s="12"/>
      <c r="C482" s="12"/>
      <c r="D482" s="12"/>
      <c r="E482" s="12"/>
      <c r="F482" s="12"/>
      <c r="G482" s="12"/>
      <c r="H482" s="12"/>
      <c r="I482" s="12"/>
      <c r="J482" s="12"/>
      <c r="K482" s="23"/>
      <c r="L482" s="12"/>
      <c r="M482" s="12"/>
      <c r="N482" s="12"/>
    </row>
    <row r="483" spans="1:14" s="22" customFormat="1">
      <c r="A483" s="12"/>
      <c r="B483" s="12"/>
      <c r="C483" s="12"/>
      <c r="D483" s="12"/>
      <c r="E483" s="12"/>
      <c r="F483" s="12"/>
      <c r="G483" s="12"/>
      <c r="H483" s="12"/>
      <c r="I483" s="12"/>
      <c r="J483" s="12"/>
      <c r="K483" s="23"/>
      <c r="L483" s="12"/>
      <c r="M483" s="12"/>
      <c r="N483" s="12"/>
    </row>
    <row r="484" spans="1:14" s="22" customFormat="1">
      <c r="A484" s="12"/>
      <c r="B484" s="12"/>
      <c r="C484" s="12"/>
      <c r="D484" s="12"/>
      <c r="E484" s="12"/>
      <c r="F484" s="12"/>
      <c r="G484" s="12"/>
      <c r="H484" s="12"/>
      <c r="I484" s="12"/>
      <c r="J484" s="12"/>
      <c r="K484" s="23"/>
      <c r="L484" s="12"/>
      <c r="M484" s="12"/>
      <c r="N484" s="12"/>
    </row>
    <row r="485" spans="1:14" s="22" customFormat="1">
      <c r="A485" s="12"/>
      <c r="B485" s="12"/>
      <c r="C485" s="12"/>
      <c r="D485" s="12"/>
      <c r="E485" s="12"/>
      <c r="F485" s="12"/>
      <c r="G485" s="12"/>
      <c r="H485" s="12"/>
      <c r="I485" s="12"/>
      <c r="J485" s="12"/>
      <c r="K485" s="23"/>
      <c r="L485" s="12"/>
      <c r="M485" s="12"/>
      <c r="N485" s="12"/>
    </row>
    <row r="486" spans="1:14" s="22" customFormat="1">
      <c r="A486" s="12"/>
      <c r="B486" s="12"/>
      <c r="C486" s="12"/>
      <c r="D486" s="12"/>
      <c r="E486" s="12"/>
      <c r="F486" s="12"/>
      <c r="G486" s="12"/>
      <c r="H486" s="12"/>
      <c r="I486" s="12"/>
      <c r="J486" s="12"/>
      <c r="K486" s="23"/>
      <c r="L486" s="12"/>
      <c r="M486" s="12"/>
      <c r="N486" s="12"/>
    </row>
    <row r="487" spans="1:14" s="22" customFormat="1">
      <c r="A487" s="12"/>
      <c r="B487" s="12"/>
      <c r="C487" s="12"/>
      <c r="D487" s="12"/>
      <c r="E487" s="12"/>
      <c r="F487" s="12"/>
      <c r="G487" s="12"/>
      <c r="H487" s="12"/>
      <c r="I487" s="12"/>
      <c r="J487" s="12"/>
      <c r="K487" s="23"/>
      <c r="L487" s="12"/>
      <c r="M487" s="12"/>
      <c r="N487" s="12"/>
    </row>
    <row r="488" spans="1:14" s="22" customFormat="1">
      <c r="A488" s="12"/>
      <c r="B488" s="12"/>
      <c r="C488" s="12"/>
      <c r="D488" s="12"/>
      <c r="E488" s="12"/>
      <c r="F488" s="12"/>
      <c r="G488" s="12"/>
      <c r="H488" s="12"/>
      <c r="I488" s="12"/>
      <c r="J488" s="12"/>
      <c r="K488" s="23"/>
      <c r="L488" s="12"/>
      <c r="M488" s="12"/>
      <c r="N488" s="12"/>
    </row>
    <row r="489" spans="1:14" s="22" customFormat="1">
      <c r="A489" s="12"/>
      <c r="B489" s="12"/>
      <c r="C489" s="12"/>
      <c r="D489" s="12"/>
      <c r="E489" s="12"/>
      <c r="F489" s="12"/>
      <c r="G489" s="12"/>
      <c r="H489" s="12"/>
      <c r="I489" s="12"/>
      <c r="J489" s="12"/>
      <c r="K489" s="23"/>
      <c r="L489" s="12"/>
      <c r="M489" s="12"/>
      <c r="N489" s="12"/>
    </row>
    <row r="490" spans="1:14" s="22" customFormat="1">
      <c r="A490" s="12"/>
      <c r="B490" s="12"/>
      <c r="C490" s="12"/>
      <c r="D490" s="12"/>
      <c r="E490" s="12"/>
      <c r="F490" s="12"/>
      <c r="G490" s="12"/>
      <c r="H490" s="12"/>
      <c r="I490" s="12"/>
      <c r="J490" s="12"/>
      <c r="K490" s="23"/>
      <c r="L490" s="12"/>
      <c r="M490" s="12"/>
      <c r="N490" s="12"/>
    </row>
    <row r="491" spans="1:14" s="22" customFormat="1">
      <c r="A491" s="12"/>
      <c r="B491" s="12"/>
      <c r="C491" s="12"/>
      <c r="D491" s="12"/>
      <c r="E491" s="12"/>
      <c r="F491" s="12"/>
      <c r="G491" s="12"/>
      <c r="H491" s="12"/>
      <c r="I491" s="12"/>
      <c r="J491" s="12"/>
      <c r="K491" s="23"/>
      <c r="L491" s="12"/>
      <c r="M491" s="12"/>
      <c r="N491" s="12"/>
    </row>
    <row r="492" spans="1:14" s="22" customFormat="1">
      <c r="A492" s="12"/>
      <c r="B492" s="12"/>
      <c r="C492" s="12"/>
      <c r="D492" s="12"/>
      <c r="E492" s="12"/>
      <c r="F492" s="12"/>
      <c r="G492" s="12"/>
      <c r="H492" s="12"/>
      <c r="I492" s="12"/>
      <c r="J492" s="12"/>
      <c r="K492" s="23"/>
      <c r="L492" s="12"/>
      <c r="M492" s="12"/>
      <c r="N492" s="12"/>
    </row>
    <row r="493" spans="1:14" s="22" customFormat="1">
      <c r="A493" s="12"/>
      <c r="B493" s="12"/>
      <c r="C493" s="12"/>
      <c r="D493" s="12"/>
      <c r="E493" s="12"/>
      <c r="F493" s="12"/>
      <c r="G493" s="12"/>
      <c r="H493" s="12"/>
      <c r="I493" s="12"/>
      <c r="J493" s="12"/>
      <c r="K493" s="23"/>
      <c r="L493" s="12"/>
      <c r="M493" s="12"/>
      <c r="N493" s="12"/>
    </row>
    <row r="494" spans="1:14" s="22" customFormat="1">
      <c r="A494" s="12"/>
      <c r="B494" s="12"/>
      <c r="C494" s="12"/>
      <c r="D494" s="12"/>
      <c r="E494" s="12"/>
      <c r="F494" s="12"/>
      <c r="G494" s="12"/>
      <c r="H494" s="12"/>
      <c r="I494" s="12"/>
      <c r="J494" s="12"/>
      <c r="K494" s="23"/>
      <c r="L494" s="12"/>
      <c r="M494" s="12"/>
      <c r="N494" s="12"/>
    </row>
    <row r="495" spans="1:14" s="22" customFormat="1">
      <c r="A495" s="12"/>
      <c r="B495" s="12"/>
      <c r="C495" s="12"/>
      <c r="D495" s="12"/>
      <c r="E495" s="12"/>
      <c r="F495" s="12"/>
      <c r="G495" s="12"/>
      <c r="H495" s="12"/>
      <c r="I495" s="12"/>
      <c r="J495" s="12"/>
      <c r="K495" s="23"/>
      <c r="L495" s="12"/>
      <c r="M495" s="12"/>
      <c r="N495" s="12"/>
    </row>
    <row r="496" spans="1:14" s="22" customFormat="1">
      <c r="A496" s="12"/>
      <c r="B496" s="12"/>
      <c r="C496" s="12"/>
      <c r="D496" s="12"/>
      <c r="E496" s="12"/>
      <c r="F496" s="12"/>
      <c r="G496" s="12"/>
      <c r="H496" s="12"/>
      <c r="I496" s="12"/>
      <c r="J496" s="12"/>
      <c r="K496" s="23"/>
      <c r="L496" s="12"/>
      <c r="M496" s="12"/>
      <c r="N496" s="12"/>
    </row>
    <row r="497" spans="1:14" s="22" customFormat="1">
      <c r="A497" s="12"/>
      <c r="B497" s="12"/>
      <c r="C497" s="12"/>
      <c r="D497" s="12"/>
      <c r="E497" s="12"/>
      <c r="F497" s="12"/>
      <c r="G497" s="12"/>
      <c r="H497" s="12"/>
      <c r="I497" s="12"/>
      <c r="J497" s="12"/>
      <c r="K497" s="23"/>
      <c r="L497" s="12"/>
      <c r="M497" s="12"/>
      <c r="N497" s="12"/>
    </row>
    <row r="498" spans="1:14" s="22" customFormat="1">
      <c r="A498" s="12"/>
      <c r="B498" s="12"/>
      <c r="C498" s="12"/>
      <c r="D498" s="12"/>
      <c r="E498" s="12"/>
      <c r="F498" s="12"/>
      <c r="G498" s="12"/>
      <c r="H498" s="12"/>
      <c r="I498" s="12"/>
      <c r="J498" s="12"/>
      <c r="K498" s="23"/>
      <c r="L498" s="12"/>
      <c r="M498" s="12"/>
      <c r="N498" s="12"/>
    </row>
    <row r="499" spans="1:14" s="22" customFormat="1">
      <c r="A499" s="12"/>
      <c r="B499" s="12"/>
      <c r="C499" s="12"/>
      <c r="D499" s="12"/>
      <c r="E499" s="12"/>
      <c r="F499" s="12"/>
      <c r="G499" s="12"/>
      <c r="H499" s="12"/>
      <c r="I499" s="12"/>
      <c r="J499" s="12"/>
      <c r="K499" s="23"/>
      <c r="L499" s="12"/>
      <c r="M499" s="12"/>
      <c r="N499" s="12"/>
    </row>
    <row r="500" spans="1:14" s="22" customFormat="1">
      <c r="A500" s="12"/>
      <c r="B500" s="12"/>
      <c r="C500" s="12"/>
      <c r="D500" s="12"/>
      <c r="E500" s="12"/>
      <c r="F500" s="12"/>
      <c r="G500" s="12"/>
      <c r="H500" s="12"/>
      <c r="I500" s="12"/>
      <c r="J500" s="12"/>
      <c r="K500" s="23"/>
      <c r="L500" s="12"/>
      <c r="M500" s="12"/>
      <c r="N500" s="12"/>
    </row>
    <row r="501" spans="1:14" s="22" customFormat="1">
      <c r="A501" s="12"/>
      <c r="B501" s="12"/>
      <c r="C501" s="12"/>
      <c r="D501" s="12"/>
      <c r="E501" s="12"/>
      <c r="F501" s="12"/>
      <c r="G501" s="12"/>
      <c r="H501" s="12"/>
      <c r="I501" s="12"/>
      <c r="J501" s="12"/>
      <c r="K501" s="23"/>
      <c r="L501" s="12"/>
      <c r="M501" s="12"/>
      <c r="N501" s="12"/>
    </row>
    <row r="502" spans="1:14" s="22" customFormat="1">
      <c r="A502" s="12"/>
      <c r="B502" s="12"/>
      <c r="C502" s="12"/>
      <c r="D502" s="12"/>
      <c r="E502" s="12"/>
      <c r="F502" s="12"/>
      <c r="G502" s="12"/>
      <c r="H502" s="12"/>
      <c r="I502" s="12"/>
      <c r="J502" s="12"/>
      <c r="K502" s="23"/>
      <c r="L502" s="12"/>
      <c r="M502" s="12"/>
      <c r="N502" s="12"/>
    </row>
    <row r="503" spans="1:14" s="22" customFormat="1">
      <c r="A503" s="12"/>
      <c r="B503" s="12"/>
      <c r="C503" s="12"/>
      <c r="D503" s="12"/>
      <c r="E503" s="12"/>
      <c r="F503" s="12"/>
      <c r="G503" s="12"/>
      <c r="H503" s="12"/>
      <c r="I503" s="12"/>
      <c r="J503" s="12"/>
      <c r="K503" s="23"/>
      <c r="L503" s="12"/>
      <c r="M503" s="12"/>
      <c r="N503" s="12"/>
    </row>
    <row r="504" spans="1:14" s="22" customFormat="1">
      <c r="A504" s="12"/>
      <c r="B504" s="12"/>
      <c r="C504" s="12"/>
      <c r="D504" s="12"/>
      <c r="E504" s="12"/>
      <c r="F504" s="12"/>
      <c r="G504" s="12"/>
      <c r="H504" s="12"/>
      <c r="I504" s="12"/>
      <c r="J504" s="12"/>
      <c r="K504" s="23"/>
      <c r="L504" s="12"/>
      <c r="M504" s="12"/>
      <c r="N504" s="12"/>
    </row>
    <row r="505" spans="1:14" s="22" customFormat="1">
      <c r="A505" s="12"/>
      <c r="B505" s="12"/>
      <c r="C505" s="12"/>
      <c r="D505" s="12"/>
      <c r="E505" s="12"/>
      <c r="F505" s="12"/>
      <c r="G505" s="12"/>
      <c r="H505" s="12"/>
      <c r="I505" s="12"/>
      <c r="J505" s="12"/>
      <c r="K505" s="23"/>
      <c r="L505" s="12"/>
      <c r="M505" s="12"/>
      <c r="N505" s="12"/>
    </row>
    <row r="506" spans="1:14" s="22" customFormat="1">
      <c r="A506" s="12"/>
      <c r="B506" s="12"/>
      <c r="C506" s="12"/>
      <c r="D506" s="12"/>
      <c r="E506" s="12"/>
      <c r="F506" s="12"/>
      <c r="G506" s="12"/>
      <c r="H506" s="12"/>
      <c r="I506" s="12"/>
      <c r="J506" s="12"/>
      <c r="K506" s="23"/>
      <c r="L506" s="12"/>
      <c r="M506" s="12"/>
      <c r="N506" s="12"/>
    </row>
    <row r="507" spans="1:14" s="22" customFormat="1">
      <c r="A507" s="12"/>
      <c r="B507" s="12"/>
      <c r="C507" s="12"/>
      <c r="D507" s="12"/>
      <c r="E507" s="12"/>
      <c r="F507" s="12"/>
      <c r="G507" s="12"/>
      <c r="H507" s="12"/>
      <c r="I507" s="12"/>
      <c r="J507" s="12"/>
      <c r="K507" s="23"/>
      <c r="L507" s="12"/>
      <c r="M507" s="12"/>
      <c r="N507" s="12"/>
    </row>
    <row r="508" spans="1:14" s="22" customFormat="1">
      <c r="A508" s="12"/>
      <c r="B508" s="12"/>
      <c r="C508" s="12"/>
      <c r="D508" s="12"/>
      <c r="E508" s="12"/>
      <c r="F508" s="12"/>
      <c r="G508" s="12"/>
      <c r="H508" s="12"/>
      <c r="I508" s="12"/>
      <c r="J508" s="12"/>
      <c r="K508" s="23"/>
      <c r="L508" s="12"/>
      <c r="M508" s="12"/>
      <c r="N508" s="12"/>
    </row>
    <row r="509" spans="1:14" s="22" customFormat="1">
      <c r="A509" s="12"/>
      <c r="B509" s="12"/>
      <c r="C509" s="12"/>
      <c r="D509" s="12"/>
      <c r="E509" s="12"/>
      <c r="F509" s="12"/>
      <c r="G509" s="12"/>
      <c r="H509" s="12"/>
      <c r="I509" s="12"/>
      <c r="J509" s="12"/>
      <c r="K509" s="23"/>
      <c r="L509" s="12"/>
      <c r="M509" s="12"/>
      <c r="N509" s="12"/>
    </row>
    <row r="510" spans="1:14" s="22" customFormat="1">
      <c r="A510" s="12"/>
      <c r="B510" s="12"/>
      <c r="C510" s="12"/>
      <c r="D510" s="12"/>
      <c r="E510" s="12"/>
      <c r="F510" s="12"/>
      <c r="G510" s="12"/>
      <c r="H510" s="12"/>
      <c r="I510" s="12"/>
      <c r="J510" s="12"/>
      <c r="K510" s="23"/>
      <c r="L510" s="12"/>
      <c r="M510" s="12"/>
      <c r="N510" s="12"/>
    </row>
    <row r="511" spans="1:14" s="22" customFormat="1">
      <c r="A511" s="12"/>
      <c r="B511" s="12"/>
      <c r="C511" s="12"/>
      <c r="D511" s="12"/>
      <c r="E511" s="12"/>
      <c r="F511" s="12"/>
      <c r="G511" s="12"/>
      <c r="H511" s="12"/>
      <c r="I511" s="12"/>
      <c r="J511" s="12"/>
      <c r="K511" s="23"/>
      <c r="L511" s="12"/>
      <c r="M511" s="12"/>
      <c r="N511" s="12"/>
    </row>
    <row r="512" spans="1:14" s="22" customFormat="1">
      <c r="A512" s="12"/>
      <c r="B512" s="12"/>
      <c r="C512" s="12"/>
      <c r="D512" s="12"/>
      <c r="E512" s="12"/>
      <c r="F512" s="12"/>
      <c r="G512" s="12"/>
      <c r="H512" s="12"/>
      <c r="I512" s="12"/>
      <c r="J512" s="12"/>
      <c r="K512" s="23"/>
      <c r="L512" s="12"/>
      <c r="M512" s="12"/>
      <c r="N512" s="12"/>
    </row>
    <row r="513" spans="1:14" s="22" customFormat="1">
      <c r="A513" s="12"/>
      <c r="B513" s="12"/>
      <c r="C513" s="12"/>
      <c r="D513" s="12"/>
      <c r="E513" s="12"/>
      <c r="F513" s="12"/>
      <c r="G513" s="12"/>
      <c r="H513" s="12"/>
      <c r="I513" s="12"/>
      <c r="J513" s="12"/>
      <c r="K513" s="23"/>
      <c r="L513" s="12"/>
      <c r="M513" s="12"/>
      <c r="N513" s="12"/>
    </row>
    <row r="514" spans="1:14" s="22" customFormat="1">
      <c r="A514" s="12"/>
      <c r="B514" s="12"/>
      <c r="C514" s="12"/>
      <c r="D514" s="12"/>
      <c r="E514" s="12"/>
      <c r="F514" s="12"/>
      <c r="G514" s="12"/>
      <c r="H514" s="12"/>
      <c r="I514" s="12"/>
      <c r="J514" s="12"/>
      <c r="K514" s="23"/>
      <c r="L514" s="12"/>
      <c r="M514" s="12"/>
      <c r="N514" s="12"/>
    </row>
    <row r="515" spans="1:14" s="22" customFormat="1">
      <c r="A515" s="12"/>
      <c r="B515" s="12"/>
      <c r="C515" s="12"/>
      <c r="D515" s="12"/>
      <c r="E515" s="12"/>
      <c r="F515" s="12"/>
      <c r="G515" s="12"/>
      <c r="H515" s="12"/>
      <c r="I515" s="12"/>
      <c r="J515" s="12"/>
      <c r="K515" s="23"/>
      <c r="L515" s="12"/>
      <c r="M515" s="12"/>
      <c r="N515" s="12"/>
    </row>
    <row r="516" spans="1:14" s="22" customFormat="1">
      <c r="A516" s="12"/>
      <c r="B516" s="12"/>
      <c r="C516" s="12"/>
      <c r="D516" s="12"/>
      <c r="E516" s="12"/>
      <c r="F516" s="12"/>
      <c r="G516" s="12"/>
      <c r="H516" s="12"/>
      <c r="I516" s="12"/>
      <c r="J516" s="12"/>
      <c r="K516" s="23"/>
      <c r="L516" s="12"/>
      <c r="M516" s="12"/>
      <c r="N516" s="12"/>
    </row>
    <row r="517" spans="1:14" s="22" customFormat="1">
      <c r="A517" s="12"/>
      <c r="B517" s="12"/>
      <c r="C517" s="12"/>
      <c r="D517" s="12"/>
      <c r="E517" s="12"/>
      <c r="F517" s="12"/>
      <c r="G517" s="12"/>
      <c r="H517" s="12"/>
      <c r="I517" s="12"/>
      <c r="J517" s="12"/>
      <c r="K517" s="23"/>
      <c r="L517" s="12"/>
      <c r="M517" s="12"/>
      <c r="N517" s="12"/>
    </row>
    <row r="518" spans="1:14" s="22" customFormat="1">
      <c r="A518" s="12"/>
      <c r="B518" s="12"/>
      <c r="C518" s="12"/>
      <c r="D518" s="12"/>
      <c r="E518" s="12"/>
      <c r="F518" s="12"/>
      <c r="G518" s="12"/>
      <c r="H518" s="12"/>
      <c r="I518" s="12"/>
      <c r="J518" s="12"/>
      <c r="K518" s="23"/>
      <c r="L518" s="12"/>
      <c r="M518" s="12"/>
      <c r="N518" s="12"/>
    </row>
    <row r="519" spans="1:14" s="22" customFormat="1">
      <c r="A519" s="12"/>
      <c r="B519" s="12"/>
      <c r="C519" s="12"/>
      <c r="D519" s="12"/>
      <c r="E519" s="12"/>
      <c r="F519" s="12"/>
      <c r="G519" s="12"/>
      <c r="H519" s="12"/>
      <c r="I519" s="12"/>
      <c r="J519" s="12"/>
      <c r="K519" s="23"/>
      <c r="L519" s="12"/>
      <c r="M519" s="12"/>
      <c r="N519" s="12"/>
    </row>
    <row r="520" spans="1:14" s="22" customFormat="1">
      <c r="A520" s="12"/>
      <c r="B520" s="12"/>
      <c r="C520" s="12"/>
      <c r="D520" s="12"/>
      <c r="E520" s="12"/>
      <c r="F520" s="12"/>
      <c r="G520" s="12"/>
      <c r="H520" s="12"/>
      <c r="I520" s="12"/>
      <c r="J520" s="12"/>
      <c r="K520" s="23"/>
      <c r="L520" s="12"/>
      <c r="M520" s="12"/>
      <c r="N520" s="12"/>
    </row>
    <row r="521" spans="1:14" s="22" customFormat="1">
      <c r="A521" s="12"/>
      <c r="B521" s="12"/>
      <c r="C521" s="12"/>
      <c r="D521" s="12"/>
      <c r="E521" s="12"/>
      <c r="F521" s="12"/>
      <c r="G521" s="12"/>
      <c r="H521" s="12"/>
      <c r="I521" s="12"/>
      <c r="J521" s="12"/>
      <c r="K521" s="23"/>
      <c r="L521" s="12"/>
      <c r="M521" s="12"/>
      <c r="N521" s="12"/>
    </row>
    <row r="522" spans="1:14" s="22" customFormat="1">
      <c r="A522" s="12"/>
      <c r="B522" s="12"/>
      <c r="C522" s="12"/>
      <c r="D522" s="12"/>
      <c r="E522" s="12"/>
      <c r="F522" s="12"/>
      <c r="G522" s="12"/>
      <c r="H522" s="12"/>
      <c r="I522" s="12"/>
      <c r="J522" s="12"/>
      <c r="K522" s="23"/>
      <c r="L522" s="12"/>
      <c r="M522" s="12"/>
      <c r="N522" s="12"/>
    </row>
    <row r="523" spans="1:14" s="22" customFormat="1">
      <c r="A523" s="12"/>
      <c r="B523" s="12"/>
      <c r="C523" s="12"/>
      <c r="D523" s="12"/>
      <c r="E523" s="12"/>
      <c r="F523" s="12"/>
      <c r="G523" s="12"/>
      <c r="H523" s="12"/>
      <c r="I523" s="12"/>
      <c r="J523" s="12"/>
      <c r="K523" s="23"/>
      <c r="L523" s="12"/>
      <c r="M523" s="12"/>
      <c r="N523" s="12"/>
    </row>
    <row r="524" spans="1:14" s="22" customFormat="1">
      <c r="A524" s="12"/>
      <c r="B524" s="12"/>
      <c r="C524" s="12"/>
      <c r="D524" s="12"/>
      <c r="E524" s="12"/>
      <c r="F524" s="12"/>
      <c r="G524" s="12"/>
      <c r="H524" s="12"/>
      <c r="I524" s="12"/>
      <c r="J524" s="12"/>
      <c r="K524" s="23"/>
      <c r="L524" s="12"/>
      <c r="M524" s="12"/>
      <c r="N524" s="12"/>
    </row>
    <row r="525" spans="1:14" s="22" customFormat="1">
      <c r="A525" s="12"/>
      <c r="B525" s="12"/>
      <c r="C525" s="12"/>
      <c r="D525" s="12"/>
      <c r="E525" s="12"/>
      <c r="F525" s="12"/>
      <c r="G525" s="12"/>
      <c r="H525" s="12"/>
      <c r="I525" s="12"/>
      <c r="J525" s="12"/>
      <c r="K525" s="23"/>
      <c r="L525" s="12"/>
      <c r="M525" s="12"/>
      <c r="N525" s="12"/>
    </row>
    <row r="526" spans="1:14" s="22" customFormat="1">
      <c r="A526" s="12"/>
      <c r="B526" s="12"/>
      <c r="C526" s="12"/>
      <c r="D526" s="12"/>
      <c r="E526" s="12"/>
      <c r="F526" s="12"/>
      <c r="G526" s="12"/>
      <c r="H526" s="12"/>
      <c r="I526" s="12"/>
      <c r="J526" s="12"/>
      <c r="K526" s="23"/>
      <c r="L526" s="12"/>
      <c r="M526" s="12"/>
      <c r="N526" s="12"/>
    </row>
    <row r="527" spans="1:14" s="22" customFormat="1">
      <c r="A527" s="12"/>
      <c r="B527" s="12"/>
      <c r="C527" s="12"/>
      <c r="D527" s="12"/>
      <c r="E527" s="12"/>
      <c r="F527" s="12"/>
      <c r="G527" s="12"/>
      <c r="H527" s="12"/>
      <c r="I527" s="12"/>
      <c r="J527" s="12"/>
      <c r="K527" s="23"/>
      <c r="L527" s="12"/>
      <c r="M527" s="12"/>
      <c r="N527" s="12"/>
    </row>
    <row r="528" spans="1:14" s="22" customFormat="1">
      <c r="A528" s="12"/>
      <c r="B528" s="12"/>
      <c r="C528" s="12"/>
      <c r="D528" s="12"/>
      <c r="E528" s="12"/>
      <c r="F528" s="12"/>
      <c r="G528" s="12"/>
      <c r="H528" s="12"/>
      <c r="I528" s="12"/>
      <c r="J528" s="12"/>
      <c r="K528" s="23"/>
      <c r="L528" s="12"/>
      <c r="M528" s="12"/>
      <c r="N528" s="12"/>
    </row>
    <row r="529" spans="1:14" s="22" customFormat="1">
      <c r="A529" s="12"/>
      <c r="B529" s="12"/>
      <c r="C529" s="12"/>
      <c r="D529" s="12"/>
      <c r="E529" s="12"/>
      <c r="F529" s="12"/>
      <c r="G529" s="12"/>
      <c r="H529" s="12"/>
      <c r="I529" s="12"/>
      <c r="J529" s="12"/>
      <c r="K529" s="23"/>
      <c r="L529" s="12"/>
      <c r="M529" s="12"/>
      <c r="N529" s="12"/>
    </row>
    <row r="530" spans="1:14" s="22" customFormat="1">
      <c r="A530" s="12"/>
      <c r="B530" s="12"/>
      <c r="C530" s="12"/>
      <c r="D530" s="12"/>
      <c r="E530" s="12"/>
      <c r="F530" s="12"/>
      <c r="G530" s="12"/>
      <c r="H530" s="12"/>
      <c r="I530" s="12"/>
      <c r="J530" s="12"/>
      <c r="K530" s="23"/>
      <c r="L530" s="12"/>
      <c r="M530" s="12"/>
      <c r="N530" s="12"/>
    </row>
    <row r="531" spans="1:14" s="22" customFormat="1">
      <c r="A531" s="12"/>
      <c r="B531" s="12"/>
      <c r="C531" s="12"/>
      <c r="D531" s="12"/>
      <c r="E531" s="12"/>
      <c r="F531" s="12"/>
      <c r="G531" s="12"/>
      <c r="H531" s="12"/>
      <c r="I531" s="12"/>
      <c r="J531" s="12"/>
      <c r="K531" s="23"/>
      <c r="L531" s="12"/>
      <c r="M531" s="12"/>
      <c r="N531" s="12"/>
    </row>
    <row r="532" spans="1:14" s="22" customFormat="1">
      <c r="A532" s="12"/>
      <c r="B532" s="12"/>
      <c r="C532" s="12"/>
      <c r="D532" s="12"/>
      <c r="E532" s="12"/>
      <c r="F532" s="12"/>
      <c r="G532" s="12"/>
      <c r="H532" s="12"/>
      <c r="I532" s="12"/>
      <c r="J532" s="12"/>
      <c r="K532" s="23"/>
      <c r="L532" s="12"/>
      <c r="M532" s="12"/>
      <c r="N532" s="12"/>
    </row>
    <row r="533" spans="1:14" s="22" customFormat="1">
      <c r="A533" s="12"/>
      <c r="B533" s="12"/>
      <c r="C533" s="12"/>
      <c r="D533" s="12"/>
      <c r="E533" s="12"/>
      <c r="F533" s="12"/>
      <c r="G533" s="12"/>
      <c r="H533" s="12"/>
      <c r="I533" s="12"/>
      <c r="J533" s="12"/>
      <c r="K533" s="23"/>
      <c r="L533" s="12"/>
      <c r="M533" s="12"/>
      <c r="N533" s="12"/>
    </row>
    <row r="534" spans="1:14" s="22" customFormat="1">
      <c r="A534" s="12"/>
      <c r="B534" s="12"/>
      <c r="C534" s="12"/>
      <c r="D534" s="12"/>
      <c r="E534" s="12"/>
      <c r="F534" s="12"/>
      <c r="G534" s="12"/>
      <c r="H534" s="12"/>
      <c r="I534" s="12"/>
      <c r="J534" s="12"/>
      <c r="K534" s="23"/>
      <c r="L534" s="12"/>
      <c r="M534" s="12"/>
      <c r="N534" s="12"/>
    </row>
    <row r="535" spans="1:14" s="22" customFormat="1">
      <c r="A535" s="12"/>
      <c r="B535" s="12"/>
      <c r="C535" s="12"/>
      <c r="D535" s="12"/>
      <c r="E535" s="12"/>
      <c r="F535" s="12"/>
      <c r="G535" s="12"/>
      <c r="H535" s="12"/>
      <c r="I535" s="12"/>
      <c r="J535" s="12"/>
      <c r="K535" s="23"/>
      <c r="L535" s="12"/>
      <c r="M535" s="12"/>
      <c r="N535" s="12"/>
    </row>
    <row r="536" spans="1:14" s="22" customFormat="1">
      <c r="A536" s="12"/>
      <c r="B536" s="12"/>
      <c r="C536" s="12"/>
      <c r="D536" s="12"/>
      <c r="E536" s="12"/>
      <c r="F536" s="12"/>
      <c r="G536" s="12"/>
      <c r="H536" s="12"/>
      <c r="I536" s="12"/>
      <c r="J536" s="12"/>
      <c r="K536" s="23"/>
      <c r="L536" s="12"/>
      <c r="M536" s="12"/>
      <c r="N536" s="12"/>
    </row>
    <row r="537" spans="1:14" s="22" customFormat="1">
      <c r="A537" s="12"/>
      <c r="B537" s="12"/>
      <c r="C537" s="12"/>
      <c r="D537" s="12"/>
      <c r="E537" s="12"/>
      <c r="F537" s="12"/>
      <c r="G537" s="12"/>
      <c r="H537" s="12"/>
      <c r="I537" s="12"/>
      <c r="J537" s="12"/>
      <c r="K537" s="23"/>
      <c r="L537" s="12"/>
      <c r="M537" s="12"/>
      <c r="N537" s="12"/>
    </row>
    <row r="538" spans="1:14" s="22" customFormat="1">
      <c r="A538" s="12"/>
      <c r="B538" s="12"/>
      <c r="C538" s="12"/>
      <c r="D538" s="12"/>
      <c r="E538" s="12"/>
      <c r="F538" s="12"/>
      <c r="G538" s="12"/>
      <c r="H538" s="12"/>
      <c r="I538" s="12"/>
      <c r="J538" s="12"/>
      <c r="K538" s="23"/>
      <c r="L538" s="12"/>
      <c r="M538" s="12"/>
      <c r="N538" s="12"/>
    </row>
    <row r="539" spans="1:14" s="22" customFormat="1">
      <c r="A539" s="12"/>
      <c r="B539" s="12"/>
      <c r="C539" s="12"/>
      <c r="D539" s="12"/>
      <c r="E539" s="12"/>
      <c r="F539" s="12"/>
      <c r="G539" s="12"/>
      <c r="H539" s="12"/>
      <c r="I539" s="12"/>
      <c r="J539" s="12"/>
      <c r="K539" s="23"/>
      <c r="L539" s="12"/>
      <c r="M539" s="12"/>
      <c r="N539" s="12"/>
    </row>
    <row r="540" spans="1:14" s="22" customFormat="1">
      <c r="A540" s="12"/>
      <c r="B540" s="12"/>
      <c r="C540" s="12"/>
      <c r="D540" s="12"/>
      <c r="E540" s="12"/>
      <c r="F540" s="12"/>
      <c r="G540" s="12"/>
      <c r="H540" s="12"/>
      <c r="I540" s="12"/>
      <c r="J540" s="12"/>
      <c r="K540" s="23"/>
      <c r="L540" s="12"/>
      <c r="M540" s="12"/>
      <c r="N540" s="12"/>
    </row>
    <row r="541" spans="1:14" s="22" customFormat="1">
      <c r="A541" s="12"/>
      <c r="B541" s="12"/>
      <c r="C541" s="12"/>
      <c r="D541" s="12"/>
      <c r="E541" s="12"/>
      <c r="F541" s="12"/>
      <c r="G541" s="12"/>
      <c r="H541" s="12"/>
      <c r="I541" s="12"/>
      <c r="J541" s="12"/>
      <c r="K541" s="23"/>
      <c r="L541" s="12"/>
      <c r="M541" s="12"/>
      <c r="N541" s="12"/>
    </row>
    <row r="542" spans="1:14" s="22" customFormat="1">
      <c r="A542" s="12"/>
      <c r="B542" s="12"/>
      <c r="C542" s="12"/>
      <c r="D542" s="12"/>
      <c r="E542" s="12"/>
      <c r="F542" s="12"/>
      <c r="G542" s="12"/>
      <c r="H542" s="12"/>
      <c r="I542" s="12"/>
      <c r="J542" s="12"/>
      <c r="K542" s="23"/>
      <c r="L542" s="12"/>
      <c r="M542" s="12"/>
      <c r="N542" s="12"/>
    </row>
    <row r="543" spans="1:14" s="22" customFormat="1">
      <c r="A543" s="12"/>
      <c r="B543" s="12"/>
      <c r="C543" s="12"/>
      <c r="D543" s="12"/>
      <c r="E543" s="12"/>
      <c r="F543" s="12"/>
      <c r="G543" s="12"/>
      <c r="H543" s="12"/>
      <c r="I543" s="12"/>
      <c r="J543" s="12"/>
      <c r="K543" s="23"/>
      <c r="L543" s="12"/>
      <c r="M543" s="12"/>
      <c r="N543" s="12"/>
    </row>
    <row r="544" spans="1:14" s="22" customFormat="1">
      <c r="A544" s="12"/>
      <c r="B544" s="12"/>
      <c r="C544" s="12"/>
      <c r="D544" s="12"/>
      <c r="E544" s="12"/>
      <c r="F544" s="12"/>
      <c r="G544" s="12"/>
      <c r="H544" s="12"/>
      <c r="I544" s="12"/>
      <c r="J544" s="12"/>
      <c r="K544" s="23"/>
      <c r="L544" s="12"/>
      <c r="M544" s="12"/>
      <c r="N544" s="12"/>
    </row>
    <row r="545" spans="1:14" s="22" customFormat="1">
      <c r="A545" s="12"/>
      <c r="B545" s="12"/>
      <c r="C545" s="12"/>
      <c r="D545" s="12"/>
      <c r="E545" s="12"/>
      <c r="F545" s="12"/>
      <c r="G545" s="12"/>
      <c r="H545" s="12"/>
      <c r="I545" s="12"/>
      <c r="J545" s="12"/>
      <c r="K545" s="23"/>
      <c r="L545" s="12"/>
      <c r="M545" s="12"/>
      <c r="N545" s="12"/>
    </row>
    <row r="546" spans="1:14" s="22" customFormat="1">
      <c r="A546" s="12"/>
      <c r="B546" s="12"/>
      <c r="C546" s="12"/>
      <c r="D546" s="12"/>
      <c r="E546" s="12"/>
      <c r="F546" s="12"/>
      <c r="G546" s="12"/>
      <c r="H546" s="12"/>
      <c r="I546" s="12"/>
      <c r="J546" s="12"/>
      <c r="K546" s="23"/>
      <c r="L546" s="12"/>
      <c r="M546" s="12"/>
      <c r="N546" s="12"/>
    </row>
    <row r="547" spans="1:14" s="22" customFormat="1">
      <c r="A547" s="12"/>
      <c r="B547" s="12"/>
      <c r="C547" s="12"/>
      <c r="D547" s="12"/>
      <c r="E547" s="12"/>
      <c r="F547" s="12"/>
      <c r="G547" s="12"/>
      <c r="H547" s="12"/>
      <c r="I547" s="12"/>
      <c r="J547" s="12"/>
      <c r="K547" s="23"/>
      <c r="L547" s="12"/>
      <c r="M547" s="12"/>
      <c r="N547" s="12"/>
    </row>
    <row r="548" spans="1:14" s="22" customFormat="1">
      <c r="A548" s="12"/>
      <c r="B548" s="12"/>
      <c r="C548" s="12"/>
      <c r="D548" s="12"/>
      <c r="E548" s="12"/>
      <c r="F548" s="12"/>
      <c r="G548" s="12"/>
      <c r="H548" s="12"/>
      <c r="I548" s="12"/>
      <c r="J548" s="12"/>
      <c r="K548" s="23"/>
      <c r="L548" s="12"/>
      <c r="M548" s="12"/>
      <c r="N548" s="12"/>
    </row>
    <row r="549" spans="1:14" s="22" customFormat="1">
      <c r="A549" s="12"/>
      <c r="B549" s="12"/>
      <c r="C549" s="12"/>
      <c r="D549" s="12"/>
      <c r="E549" s="12"/>
      <c r="F549" s="12"/>
      <c r="G549" s="12"/>
      <c r="H549" s="12"/>
      <c r="I549" s="12"/>
      <c r="J549" s="12"/>
      <c r="K549" s="23"/>
      <c r="L549" s="12"/>
      <c r="M549" s="12"/>
      <c r="N549" s="12"/>
    </row>
    <row r="550" spans="1:14" s="22" customFormat="1">
      <c r="A550" s="12"/>
      <c r="B550" s="12"/>
      <c r="C550" s="12"/>
      <c r="D550" s="12"/>
      <c r="E550" s="12"/>
      <c r="F550" s="12"/>
      <c r="G550" s="12"/>
      <c r="H550" s="12"/>
      <c r="I550" s="12"/>
      <c r="J550" s="12"/>
      <c r="K550" s="23"/>
      <c r="L550" s="12"/>
      <c r="M550" s="12"/>
      <c r="N550" s="12"/>
    </row>
    <row r="551" spans="1:14" s="22" customFormat="1">
      <c r="A551" s="12"/>
      <c r="B551" s="12"/>
      <c r="C551" s="12"/>
      <c r="D551" s="12"/>
      <c r="E551" s="12"/>
      <c r="F551" s="12"/>
      <c r="G551" s="12"/>
      <c r="H551" s="12"/>
      <c r="I551" s="12"/>
      <c r="J551" s="12"/>
      <c r="K551" s="23"/>
      <c r="L551" s="12"/>
      <c r="M551" s="12"/>
      <c r="N551" s="12"/>
    </row>
    <row r="552" spans="1:14" s="22" customFormat="1">
      <c r="A552" s="12"/>
      <c r="B552" s="12"/>
      <c r="C552" s="12"/>
      <c r="D552" s="12"/>
      <c r="E552" s="12"/>
      <c r="F552" s="12"/>
      <c r="G552" s="12"/>
      <c r="H552" s="12"/>
      <c r="I552" s="12"/>
      <c r="J552" s="12"/>
      <c r="K552" s="23"/>
      <c r="L552" s="12"/>
      <c r="M552" s="12"/>
      <c r="N552" s="12"/>
    </row>
    <row r="553" spans="1:14" s="22" customFormat="1">
      <c r="A553" s="12"/>
      <c r="B553" s="12"/>
      <c r="C553" s="12"/>
      <c r="D553" s="12"/>
      <c r="E553" s="12"/>
      <c r="F553" s="12"/>
      <c r="G553" s="12"/>
      <c r="H553" s="12"/>
      <c r="I553" s="12"/>
      <c r="J553" s="12"/>
      <c r="K553" s="23"/>
      <c r="L553" s="12"/>
      <c r="M553" s="12"/>
      <c r="N553" s="12"/>
    </row>
    <row r="554" spans="1:14" s="22" customFormat="1">
      <c r="A554" s="12"/>
      <c r="B554" s="12"/>
      <c r="C554" s="12"/>
      <c r="D554" s="12"/>
      <c r="E554" s="12"/>
      <c r="F554" s="12"/>
      <c r="G554" s="12"/>
      <c r="H554" s="12"/>
      <c r="I554" s="12"/>
      <c r="J554" s="12"/>
      <c r="K554" s="23"/>
      <c r="L554" s="12"/>
      <c r="M554" s="12"/>
      <c r="N554" s="12"/>
    </row>
    <row r="555" spans="1:14" s="22" customFormat="1">
      <c r="A555" s="12"/>
      <c r="B555" s="12"/>
      <c r="C555" s="12"/>
      <c r="D555" s="12"/>
      <c r="E555" s="12"/>
      <c r="F555" s="12"/>
      <c r="G555" s="12"/>
      <c r="H555" s="12"/>
      <c r="I555" s="12"/>
      <c r="J555" s="12"/>
      <c r="K555" s="23"/>
      <c r="L555" s="12"/>
      <c r="M555" s="12"/>
      <c r="N555" s="12"/>
    </row>
    <row r="556" spans="1:14" s="22" customFormat="1">
      <c r="A556" s="12"/>
      <c r="B556" s="12"/>
      <c r="C556" s="12"/>
      <c r="D556" s="12"/>
      <c r="E556" s="12"/>
      <c r="F556" s="12"/>
      <c r="G556" s="12"/>
      <c r="H556" s="12"/>
      <c r="I556" s="12"/>
      <c r="J556" s="12"/>
      <c r="K556" s="23"/>
      <c r="L556" s="12"/>
      <c r="M556" s="12"/>
      <c r="N556" s="12"/>
    </row>
    <row r="557" spans="1:14" s="22" customFormat="1">
      <c r="A557" s="12"/>
      <c r="B557" s="12"/>
      <c r="C557" s="12"/>
      <c r="D557" s="12"/>
      <c r="E557" s="12"/>
      <c r="F557" s="12"/>
      <c r="G557" s="12"/>
      <c r="H557" s="12"/>
      <c r="I557" s="12"/>
      <c r="J557" s="12"/>
      <c r="K557" s="23"/>
      <c r="L557" s="12"/>
      <c r="M557" s="12"/>
      <c r="N557" s="12"/>
    </row>
    <row r="558" spans="1:14" s="22" customFormat="1">
      <c r="A558" s="12"/>
      <c r="B558" s="12"/>
      <c r="C558" s="12"/>
      <c r="D558" s="12"/>
      <c r="E558" s="12"/>
      <c r="F558" s="12"/>
      <c r="G558" s="12"/>
      <c r="H558" s="12"/>
      <c r="I558" s="12"/>
      <c r="J558" s="12"/>
      <c r="K558" s="23"/>
      <c r="L558" s="12"/>
      <c r="M558" s="12"/>
      <c r="N558" s="12"/>
    </row>
    <row r="559" spans="1:14" s="22" customFormat="1">
      <c r="A559" s="12"/>
      <c r="B559" s="12"/>
      <c r="C559" s="12"/>
      <c r="D559" s="12"/>
      <c r="E559" s="12"/>
      <c r="F559" s="12"/>
      <c r="G559" s="12"/>
      <c r="H559" s="12"/>
      <c r="I559" s="12"/>
      <c r="J559" s="12"/>
      <c r="K559" s="23"/>
      <c r="L559" s="12"/>
      <c r="M559" s="12"/>
      <c r="N559" s="12"/>
    </row>
    <row r="560" spans="1:14" s="22" customFormat="1">
      <c r="A560" s="12"/>
      <c r="B560" s="12"/>
      <c r="C560" s="12"/>
      <c r="D560" s="12"/>
      <c r="E560" s="12"/>
      <c r="F560" s="12"/>
      <c r="G560" s="12"/>
      <c r="H560" s="12"/>
      <c r="I560" s="12"/>
      <c r="J560" s="12"/>
      <c r="K560" s="23"/>
      <c r="L560" s="12"/>
      <c r="M560" s="12"/>
      <c r="N560" s="12"/>
    </row>
    <row r="561" spans="1:14" s="22" customFormat="1">
      <c r="A561" s="12"/>
      <c r="B561" s="12"/>
      <c r="C561" s="12"/>
      <c r="D561" s="12"/>
      <c r="E561" s="12"/>
      <c r="F561" s="12"/>
      <c r="G561" s="12"/>
      <c r="H561" s="12"/>
      <c r="I561" s="12"/>
      <c r="J561" s="12"/>
      <c r="K561" s="23"/>
      <c r="L561" s="12"/>
      <c r="M561" s="12"/>
      <c r="N561" s="12"/>
    </row>
    <row r="562" spans="1:14" s="22" customFormat="1">
      <c r="A562" s="12"/>
      <c r="B562" s="12"/>
      <c r="C562" s="12"/>
      <c r="D562" s="12"/>
      <c r="E562" s="12"/>
      <c r="F562" s="12"/>
      <c r="G562" s="12"/>
      <c r="H562" s="12"/>
      <c r="I562" s="12"/>
      <c r="J562" s="12"/>
      <c r="K562" s="23"/>
      <c r="L562" s="12"/>
      <c r="M562" s="12"/>
      <c r="N562" s="12"/>
    </row>
    <row r="563" spans="1:14" s="22" customFormat="1">
      <c r="A563" s="12"/>
      <c r="B563" s="12"/>
      <c r="C563" s="12"/>
      <c r="D563" s="12"/>
      <c r="E563" s="12"/>
      <c r="F563" s="12"/>
      <c r="G563" s="12"/>
      <c r="H563" s="12"/>
      <c r="I563" s="12"/>
      <c r="J563" s="12"/>
      <c r="K563" s="23"/>
      <c r="L563" s="12"/>
      <c r="M563" s="12"/>
      <c r="N563" s="12"/>
    </row>
    <row r="564" spans="1:14" s="22" customFormat="1">
      <c r="A564" s="12"/>
      <c r="B564" s="12"/>
      <c r="C564" s="12"/>
      <c r="D564" s="12"/>
      <c r="E564" s="12"/>
      <c r="F564" s="12"/>
      <c r="G564" s="12"/>
      <c r="H564" s="12"/>
      <c r="I564" s="12"/>
      <c r="J564" s="12"/>
      <c r="K564" s="23"/>
      <c r="L564" s="12"/>
      <c r="M564" s="12"/>
      <c r="N564" s="12"/>
    </row>
    <row r="565" spans="1:14" s="22" customFormat="1">
      <c r="A565" s="12"/>
      <c r="B565" s="12"/>
      <c r="C565" s="12"/>
      <c r="D565" s="12"/>
      <c r="E565" s="12"/>
      <c r="F565" s="12"/>
      <c r="G565" s="12"/>
      <c r="H565" s="12"/>
      <c r="I565" s="12"/>
      <c r="J565" s="12"/>
      <c r="K565" s="23"/>
      <c r="L565" s="12"/>
      <c r="M565" s="12"/>
      <c r="N565" s="12"/>
    </row>
    <row r="566" spans="1:14" s="22" customFormat="1">
      <c r="A566" s="12"/>
      <c r="B566" s="12"/>
      <c r="C566" s="12"/>
      <c r="D566" s="12"/>
      <c r="E566" s="12"/>
      <c r="F566" s="12"/>
      <c r="G566" s="12"/>
      <c r="H566" s="12"/>
      <c r="I566" s="12"/>
      <c r="J566" s="12"/>
      <c r="K566" s="23"/>
      <c r="L566" s="12"/>
      <c r="M566" s="12"/>
      <c r="N566" s="12"/>
    </row>
    <row r="567" spans="1:14" s="22" customFormat="1">
      <c r="A567" s="12"/>
      <c r="B567" s="12"/>
      <c r="C567" s="12"/>
      <c r="D567" s="12"/>
      <c r="E567" s="12"/>
      <c r="F567" s="12"/>
      <c r="G567" s="12"/>
      <c r="H567" s="12"/>
      <c r="I567" s="12"/>
      <c r="J567" s="12"/>
      <c r="K567" s="23"/>
      <c r="L567" s="12"/>
      <c r="M567" s="12"/>
      <c r="N567" s="12"/>
    </row>
    <row r="568" spans="1:14" s="22" customFormat="1">
      <c r="A568" s="12"/>
      <c r="B568" s="12"/>
      <c r="C568" s="12"/>
      <c r="D568" s="12"/>
      <c r="E568" s="12"/>
      <c r="F568" s="12"/>
      <c r="G568" s="12"/>
      <c r="H568" s="12"/>
      <c r="I568" s="12"/>
      <c r="J568" s="12"/>
      <c r="K568" s="23"/>
      <c r="L568" s="12"/>
      <c r="M568" s="12"/>
      <c r="N568" s="12"/>
    </row>
    <row r="569" spans="1:14" s="22" customFormat="1">
      <c r="A569" s="12"/>
      <c r="B569" s="12"/>
      <c r="C569" s="12"/>
      <c r="D569" s="12"/>
      <c r="E569" s="12"/>
      <c r="F569" s="12"/>
      <c r="G569" s="12"/>
      <c r="H569" s="12"/>
      <c r="I569" s="12"/>
      <c r="J569" s="12"/>
      <c r="K569" s="23"/>
      <c r="L569" s="12"/>
      <c r="M569" s="12"/>
      <c r="N569" s="12"/>
    </row>
    <row r="570" spans="1:14" s="22" customFormat="1">
      <c r="A570" s="12"/>
      <c r="B570" s="12"/>
      <c r="C570" s="12"/>
      <c r="D570" s="12"/>
      <c r="E570" s="12"/>
      <c r="F570" s="12"/>
      <c r="G570" s="12"/>
      <c r="H570" s="12"/>
      <c r="I570" s="12"/>
      <c r="J570" s="12"/>
      <c r="K570" s="23"/>
      <c r="L570" s="12"/>
      <c r="M570" s="12"/>
      <c r="N570" s="12"/>
    </row>
    <row r="571" spans="1:14" s="22" customFormat="1">
      <c r="A571" s="12"/>
      <c r="B571" s="12"/>
      <c r="C571" s="12"/>
      <c r="D571" s="12"/>
      <c r="E571" s="12"/>
      <c r="F571" s="12"/>
      <c r="G571" s="12"/>
      <c r="H571" s="12"/>
      <c r="I571" s="12"/>
      <c r="J571" s="12"/>
      <c r="K571" s="23"/>
      <c r="L571" s="12"/>
      <c r="M571" s="12"/>
      <c r="N571" s="12"/>
    </row>
    <row r="572" spans="1:14" s="22" customFormat="1">
      <c r="A572" s="12"/>
      <c r="B572" s="12"/>
      <c r="C572" s="12"/>
      <c r="D572" s="12"/>
      <c r="E572" s="12"/>
      <c r="F572" s="12"/>
      <c r="G572" s="12"/>
      <c r="H572" s="12"/>
      <c r="I572" s="12"/>
      <c r="J572" s="12"/>
      <c r="K572" s="23"/>
      <c r="L572" s="12"/>
      <c r="M572" s="12"/>
      <c r="N572" s="12"/>
    </row>
    <row r="573" spans="1:14" s="22" customFormat="1">
      <c r="A573" s="12"/>
      <c r="B573" s="12"/>
      <c r="C573" s="12"/>
      <c r="D573" s="12"/>
      <c r="E573" s="12"/>
      <c r="F573" s="12"/>
      <c r="G573" s="12"/>
      <c r="H573" s="12"/>
      <c r="I573" s="12"/>
      <c r="J573" s="12"/>
      <c r="K573" s="23"/>
      <c r="L573" s="12"/>
      <c r="M573" s="12"/>
      <c r="N573" s="12"/>
    </row>
    <row r="574" spans="1:14" s="22" customFormat="1">
      <c r="A574" s="12"/>
      <c r="B574" s="12"/>
      <c r="C574" s="12"/>
      <c r="D574" s="12"/>
      <c r="E574" s="12"/>
      <c r="F574" s="12"/>
      <c r="G574" s="12"/>
      <c r="H574" s="12"/>
      <c r="I574" s="12"/>
      <c r="J574" s="12"/>
      <c r="K574" s="23"/>
      <c r="L574" s="12"/>
      <c r="M574" s="12"/>
      <c r="N574" s="12"/>
    </row>
    <row r="575" spans="1:14" s="22" customFormat="1">
      <c r="A575" s="12"/>
      <c r="B575" s="12"/>
      <c r="C575" s="12"/>
      <c r="D575" s="12"/>
      <c r="E575" s="12"/>
      <c r="F575" s="12"/>
      <c r="G575" s="12"/>
      <c r="H575" s="12"/>
      <c r="I575" s="12"/>
      <c r="J575" s="12"/>
      <c r="K575" s="23"/>
      <c r="L575" s="12"/>
      <c r="M575" s="12"/>
      <c r="N575" s="12"/>
    </row>
    <row r="576" spans="1:14" s="22" customFormat="1">
      <c r="A576" s="12"/>
      <c r="B576" s="12"/>
      <c r="C576" s="12"/>
      <c r="D576" s="12"/>
      <c r="E576" s="12"/>
      <c r="F576" s="12"/>
      <c r="G576" s="12"/>
      <c r="H576" s="12"/>
      <c r="I576" s="12"/>
      <c r="J576" s="12"/>
      <c r="K576" s="23"/>
      <c r="L576" s="12"/>
      <c r="M576" s="12"/>
      <c r="N576" s="12"/>
    </row>
    <row r="577" spans="1:14" s="22" customFormat="1">
      <c r="A577" s="12"/>
      <c r="B577" s="12"/>
      <c r="C577" s="12"/>
      <c r="D577" s="12"/>
      <c r="E577" s="12"/>
      <c r="F577" s="12"/>
      <c r="G577" s="12"/>
      <c r="H577" s="12"/>
      <c r="I577" s="12"/>
      <c r="J577" s="12"/>
      <c r="K577" s="23"/>
      <c r="L577" s="12"/>
      <c r="M577" s="12"/>
      <c r="N577" s="12"/>
    </row>
    <row r="578" spans="1:14" s="22" customFormat="1">
      <c r="A578" s="12"/>
      <c r="B578" s="12"/>
      <c r="C578" s="12"/>
      <c r="D578" s="12"/>
      <c r="E578" s="12"/>
      <c r="F578" s="12"/>
      <c r="G578" s="12"/>
      <c r="H578" s="12"/>
      <c r="I578" s="12"/>
      <c r="J578" s="12"/>
      <c r="K578" s="23"/>
      <c r="L578" s="12"/>
      <c r="M578" s="12"/>
      <c r="N578" s="12"/>
    </row>
    <row r="579" spans="1:14" s="22" customFormat="1">
      <c r="A579" s="12"/>
      <c r="B579" s="12"/>
      <c r="C579" s="12"/>
      <c r="D579" s="12"/>
      <c r="E579" s="12"/>
      <c r="F579" s="12"/>
      <c r="G579" s="12"/>
      <c r="H579" s="12"/>
      <c r="I579" s="12"/>
      <c r="J579" s="12"/>
      <c r="K579" s="23"/>
      <c r="L579" s="12"/>
      <c r="M579" s="12"/>
      <c r="N579" s="12"/>
    </row>
    <row r="580" spans="1:14" s="22" customFormat="1">
      <c r="A580" s="12"/>
      <c r="B580" s="12"/>
      <c r="C580" s="12"/>
      <c r="D580" s="12"/>
      <c r="E580" s="12"/>
      <c r="F580" s="12"/>
      <c r="G580" s="12"/>
      <c r="H580" s="12"/>
      <c r="I580" s="12"/>
      <c r="J580" s="12"/>
      <c r="K580" s="23"/>
      <c r="L580" s="12"/>
      <c r="M580" s="12"/>
      <c r="N580" s="12"/>
    </row>
    <row r="581" spans="1:14" s="22" customFormat="1">
      <c r="A581" s="12"/>
      <c r="B581" s="12"/>
      <c r="C581" s="12"/>
      <c r="D581" s="12"/>
      <c r="E581" s="12"/>
      <c r="F581" s="12"/>
      <c r="G581" s="12"/>
      <c r="H581" s="12"/>
      <c r="I581" s="12"/>
      <c r="J581" s="12"/>
      <c r="K581" s="23"/>
      <c r="L581" s="12"/>
      <c r="M581" s="12"/>
      <c r="N581" s="12"/>
    </row>
    <row r="582" spans="1:14" s="22" customFormat="1">
      <c r="A582" s="12"/>
      <c r="B582" s="12"/>
      <c r="C582" s="12"/>
      <c r="D582" s="12"/>
      <c r="E582" s="12"/>
      <c r="F582" s="12"/>
      <c r="G582" s="12"/>
      <c r="H582" s="12"/>
      <c r="I582" s="12"/>
      <c r="J582" s="12"/>
      <c r="K582" s="23"/>
      <c r="L582" s="12"/>
      <c r="M582" s="12"/>
      <c r="N582" s="12"/>
    </row>
    <row r="583" spans="1:14" s="22" customFormat="1">
      <c r="A583" s="12"/>
      <c r="B583" s="12"/>
      <c r="C583" s="12"/>
      <c r="D583" s="12"/>
      <c r="E583" s="12"/>
      <c r="F583" s="12"/>
      <c r="G583" s="12"/>
      <c r="H583" s="12"/>
      <c r="I583" s="12"/>
      <c r="J583" s="12"/>
      <c r="K583" s="23"/>
      <c r="L583" s="12"/>
      <c r="M583" s="12"/>
      <c r="N583" s="12"/>
    </row>
    <row r="584" spans="1:14" s="22" customFormat="1">
      <c r="A584" s="12"/>
      <c r="B584" s="12"/>
      <c r="C584" s="12"/>
      <c r="D584" s="12"/>
      <c r="E584" s="12"/>
      <c r="F584" s="12"/>
      <c r="G584" s="12"/>
      <c r="H584" s="12"/>
      <c r="I584" s="12"/>
      <c r="J584" s="12"/>
      <c r="K584" s="23"/>
      <c r="L584" s="12"/>
      <c r="M584" s="12"/>
      <c r="N584" s="12"/>
    </row>
    <row r="585" spans="1:14" s="22" customFormat="1">
      <c r="A585" s="12"/>
      <c r="B585" s="12"/>
      <c r="C585" s="12"/>
      <c r="D585" s="12"/>
      <c r="E585" s="12"/>
      <c r="F585" s="12"/>
      <c r="G585" s="12"/>
      <c r="H585" s="12"/>
      <c r="I585" s="12"/>
      <c r="J585" s="12"/>
      <c r="K585" s="23"/>
      <c r="L585" s="12"/>
      <c r="M585" s="12"/>
      <c r="N585" s="12"/>
    </row>
    <row r="586" spans="1:14" s="22" customFormat="1">
      <c r="A586" s="12"/>
      <c r="B586" s="12"/>
      <c r="C586" s="12"/>
      <c r="D586" s="12"/>
      <c r="E586" s="12"/>
      <c r="F586" s="12"/>
      <c r="G586" s="12"/>
      <c r="H586" s="12"/>
      <c r="I586" s="12"/>
      <c r="J586" s="12"/>
      <c r="K586" s="23"/>
      <c r="L586" s="12"/>
      <c r="M586" s="12"/>
      <c r="N586" s="12"/>
    </row>
    <row r="587" spans="1:14" s="22" customFormat="1">
      <c r="A587" s="12"/>
      <c r="B587" s="12"/>
      <c r="C587" s="12"/>
      <c r="D587" s="12"/>
      <c r="E587" s="12"/>
      <c r="F587" s="12"/>
      <c r="G587" s="12"/>
      <c r="H587" s="12"/>
      <c r="I587" s="12"/>
      <c r="J587" s="12"/>
      <c r="K587" s="23"/>
      <c r="L587" s="12"/>
      <c r="M587" s="12"/>
      <c r="N587" s="12"/>
    </row>
    <row r="588" spans="1:14" s="22" customFormat="1">
      <c r="A588" s="12"/>
      <c r="B588" s="12"/>
      <c r="C588" s="12"/>
      <c r="D588" s="12"/>
      <c r="E588" s="12"/>
      <c r="F588" s="12"/>
      <c r="G588" s="12"/>
      <c r="H588" s="12"/>
      <c r="I588" s="12"/>
      <c r="J588" s="12"/>
      <c r="K588" s="23"/>
      <c r="L588" s="12"/>
      <c r="M588" s="12"/>
      <c r="N588" s="12"/>
    </row>
    <row r="589" spans="1:14" s="22" customFormat="1">
      <c r="A589" s="12"/>
      <c r="B589" s="12"/>
      <c r="C589" s="12"/>
      <c r="D589" s="12"/>
      <c r="E589" s="12"/>
      <c r="F589" s="12"/>
      <c r="G589" s="12"/>
      <c r="H589" s="12"/>
      <c r="I589" s="12"/>
      <c r="J589" s="12"/>
      <c r="K589" s="23"/>
      <c r="L589" s="12"/>
      <c r="M589" s="12"/>
      <c r="N589" s="12"/>
    </row>
    <row r="590" spans="1:14" s="22" customFormat="1">
      <c r="A590" s="12"/>
      <c r="B590" s="12"/>
      <c r="C590" s="12"/>
      <c r="D590" s="12"/>
      <c r="E590" s="12"/>
      <c r="F590" s="12"/>
      <c r="G590" s="12"/>
      <c r="H590" s="12"/>
      <c r="I590" s="12"/>
      <c r="J590" s="12"/>
      <c r="K590" s="23"/>
      <c r="L590" s="12"/>
      <c r="M590" s="12"/>
      <c r="N590" s="12"/>
    </row>
    <row r="591" spans="1:14" s="22" customFormat="1">
      <c r="A591" s="12"/>
      <c r="B591" s="12"/>
      <c r="C591" s="12"/>
      <c r="D591" s="12"/>
      <c r="E591" s="12"/>
      <c r="F591" s="12"/>
      <c r="G591" s="12"/>
      <c r="H591" s="12"/>
      <c r="I591" s="12"/>
      <c r="J591" s="12"/>
      <c r="K591" s="23"/>
      <c r="L591" s="12"/>
      <c r="M591" s="12"/>
      <c r="N591" s="12"/>
    </row>
    <row r="592" spans="1:14" s="22" customFormat="1">
      <c r="A592" s="12"/>
      <c r="B592" s="12"/>
      <c r="C592" s="12"/>
      <c r="D592" s="12"/>
      <c r="E592" s="12"/>
      <c r="F592" s="12"/>
      <c r="G592" s="12"/>
      <c r="H592" s="12"/>
      <c r="I592" s="12"/>
      <c r="J592" s="12"/>
      <c r="K592" s="23"/>
      <c r="L592" s="12"/>
      <c r="M592" s="12"/>
      <c r="N592" s="12"/>
    </row>
    <row r="593" spans="1:14" s="22" customFormat="1">
      <c r="A593" s="12"/>
      <c r="B593" s="12"/>
      <c r="C593" s="12"/>
      <c r="D593" s="12"/>
      <c r="E593" s="12"/>
      <c r="F593" s="12"/>
      <c r="G593" s="12"/>
      <c r="H593" s="12"/>
      <c r="I593" s="12"/>
      <c r="J593" s="12"/>
      <c r="K593" s="23"/>
      <c r="L593" s="12"/>
      <c r="M593" s="12"/>
      <c r="N593" s="12"/>
    </row>
    <row r="594" spans="1:14" s="22" customFormat="1">
      <c r="A594" s="12"/>
      <c r="B594" s="12"/>
      <c r="C594" s="12"/>
      <c r="D594" s="12"/>
      <c r="E594" s="12"/>
      <c r="F594" s="12"/>
      <c r="G594" s="12"/>
      <c r="H594" s="12"/>
      <c r="I594" s="12"/>
      <c r="J594" s="12"/>
      <c r="K594" s="23"/>
      <c r="L594" s="12"/>
      <c r="M594" s="12"/>
      <c r="N594" s="12"/>
    </row>
    <row r="595" spans="1:14" s="22" customFormat="1">
      <c r="A595" s="12"/>
      <c r="B595" s="12"/>
      <c r="C595" s="12"/>
      <c r="D595" s="12"/>
      <c r="E595" s="12"/>
      <c r="F595" s="12"/>
      <c r="G595" s="12"/>
      <c r="H595" s="12"/>
      <c r="I595" s="12"/>
      <c r="J595" s="12"/>
      <c r="K595" s="23"/>
      <c r="L595" s="12"/>
      <c r="M595" s="12"/>
      <c r="N595" s="12"/>
    </row>
    <row r="596" spans="1:14" s="22" customFormat="1">
      <c r="A596" s="12"/>
      <c r="B596" s="12"/>
      <c r="C596" s="12"/>
      <c r="D596" s="12"/>
      <c r="E596" s="12"/>
      <c r="F596" s="12"/>
      <c r="G596" s="12"/>
      <c r="H596" s="12"/>
      <c r="I596" s="12"/>
      <c r="J596" s="12"/>
      <c r="K596" s="23"/>
      <c r="L596" s="12"/>
      <c r="M596" s="12"/>
      <c r="N596" s="12"/>
    </row>
    <row r="597" spans="1:14" s="22" customFormat="1">
      <c r="A597" s="12"/>
      <c r="B597" s="12"/>
      <c r="C597" s="12"/>
      <c r="D597" s="12"/>
      <c r="E597" s="12"/>
      <c r="F597" s="12"/>
      <c r="G597" s="12"/>
      <c r="H597" s="12"/>
      <c r="I597" s="12"/>
      <c r="J597" s="12"/>
      <c r="K597" s="23"/>
      <c r="L597" s="12"/>
      <c r="M597" s="12"/>
      <c r="N597" s="12"/>
    </row>
    <row r="598" spans="1:14" s="22" customFormat="1">
      <c r="A598" s="12"/>
      <c r="B598" s="12"/>
      <c r="C598" s="12"/>
      <c r="D598" s="12"/>
      <c r="E598" s="12"/>
      <c r="F598" s="12"/>
      <c r="G598" s="12"/>
      <c r="H598" s="12"/>
      <c r="I598" s="12"/>
      <c r="J598" s="12"/>
      <c r="K598" s="23"/>
      <c r="L598" s="12"/>
      <c r="M598" s="12"/>
      <c r="N598" s="12"/>
    </row>
    <row r="599" spans="1:14" s="22" customFormat="1">
      <c r="A599" s="12"/>
      <c r="B599" s="12"/>
      <c r="C599" s="12"/>
      <c r="D599" s="12"/>
      <c r="E599" s="12"/>
      <c r="F599" s="12"/>
      <c r="G599" s="12"/>
      <c r="H599" s="12"/>
      <c r="I599" s="12"/>
      <c r="J599" s="12"/>
      <c r="K599" s="23"/>
      <c r="L599" s="12"/>
      <c r="M599" s="12"/>
      <c r="N599" s="12"/>
    </row>
    <row r="600" spans="1:14" s="22" customFormat="1">
      <c r="A600" s="12"/>
      <c r="B600" s="12"/>
      <c r="C600" s="12"/>
      <c r="D600" s="12"/>
      <c r="E600" s="12"/>
      <c r="F600" s="12"/>
      <c r="G600" s="12"/>
      <c r="H600" s="12"/>
      <c r="I600" s="12"/>
      <c r="J600" s="12"/>
      <c r="K600" s="23"/>
      <c r="L600" s="12"/>
      <c r="M600" s="12"/>
      <c r="N600" s="12"/>
    </row>
    <row r="601" spans="1:14" s="22" customFormat="1">
      <c r="A601" s="12"/>
      <c r="B601" s="12"/>
      <c r="C601" s="12"/>
      <c r="D601" s="12"/>
      <c r="E601" s="12"/>
      <c r="F601" s="12"/>
      <c r="G601" s="12"/>
      <c r="H601" s="12"/>
      <c r="I601" s="12"/>
      <c r="J601" s="12"/>
      <c r="K601" s="23"/>
      <c r="L601" s="12"/>
      <c r="M601" s="12"/>
      <c r="N601" s="12"/>
    </row>
    <row r="602" spans="1:14" s="22" customFormat="1">
      <c r="A602" s="12"/>
      <c r="B602" s="12"/>
      <c r="C602" s="12"/>
      <c r="D602" s="12"/>
      <c r="E602" s="12"/>
      <c r="F602" s="12"/>
      <c r="G602" s="12"/>
      <c r="H602" s="12"/>
      <c r="I602" s="12"/>
      <c r="J602" s="12"/>
      <c r="K602" s="23"/>
      <c r="L602" s="12"/>
      <c r="M602" s="12"/>
      <c r="N602" s="12"/>
    </row>
    <row r="603" spans="1:14" s="22" customFormat="1">
      <c r="A603" s="12"/>
      <c r="B603" s="12"/>
      <c r="C603" s="12"/>
      <c r="D603" s="12"/>
      <c r="E603" s="12"/>
      <c r="F603" s="12"/>
      <c r="G603" s="12"/>
      <c r="H603" s="12"/>
      <c r="I603" s="12"/>
      <c r="J603" s="12"/>
      <c r="K603" s="23"/>
      <c r="L603" s="12"/>
      <c r="M603" s="12"/>
      <c r="N603" s="12"/>
    </row>
    <row r="604" spans="1:14" s="22" customFormat="1">
      <c r="A604" s="12"/>
      <c r="B604" s="12"/>
      <c r="C604" s="12"/>
      <c r="D604" s="12"/>
      <c r="E604" s="12"/>
      <c r="F604" s="12"/>
      <c r="G604" s="12"/>
      <c r="H604" s="12"/>
      <c r="I604" s="12"/>
      <c r="J604" s="12"/>
      <c r="K604" s="23"/>
      <c r="L604" s="12"/>
      <c r="M604" s="12"/>
      <c r="N604" s="12"/>
    </row>
    <row r="605" spans="1:14" s="22" customFormat="1">
      <c r="A605" s="12"/>
      <c r="B605" s="12"/>
      <c r="C605" s="12"/>
      <c r="D605" s="12"/>
      <c r="E605" s="12"/>
      <c r="F605" s="12"/>
      <c r="G605" s="12"/>
      <c r="H605" s="12"/>
      <c r="I605" s="12"/>
      <c r="J605" s="12"/>
      <c r="K605" s="23"/>
      <c r="L605" s="12"/>
      <c r="M605" s="12"/>
      <c r="N605" s="12"/>
    </row>
    <row r="606" spans="1:14" s="22" customFormat="1">
      <c r="A606" s="12"/>
      <c r="B606" s="12"/>
      <c r="C606" s="12"/>
      <c r="D606" s="12"/>
      <c r="E606" s="12"/>
      <c r="F606" s="12"/>
      <c r="G606" s="12"/>
      <c r="H606" s="12"/>
      <c r="I606" s="12"/>
      <c r="J606" s="12"/>
      <c r="K606" s="23"/>
      <c r="L606" s="12"/>
      <c r="M606" s="12"/>
      <c r="N606" s="12"/>
    </row>
    <row r="607" spans="1:14" s="22" customFormat="1">
      <c r="A607" s="12"/>
      <c r="B607" s="12"/>
      <c r="C607" s="12"/>
      <c r="D607" s="12"/>
      <c r="E607" s="12"/>
      <c r="F607" s="12"/>
      <c r="G607" s="12"/>
      <c r="H607" s="12"/>
      <c r="I607" s="12"/>
      <c r="J607" s="12"/>
      <c r="K607" s="23"/>
      <c r="L607" s="12"/>
      <c r="M607" s="12"/>
      <c r="N607" s="12"/>
    </row>
    <row r="608" spans="1:14" s="22" customFormat="1">
      <c r="A608" s="12"/>
      <c r="B608" s="12"/>
      <c r="C608" s="12"/>
      <c r="D608" s="12"/>
      <c r="E608" s="12"/>
      <c r="F608" s="12"/>
      <c r="G608" s="12"/>
      <c r="H608" s="12"/>
      <c r="I608" s="12"/>
      <c r="J608" s="12"/>
      <c r="K608" s="23"/>
      <c r="L608" s="12"/>
      <c r="M608" s="12"/>
      <c r="N608" s="12"/>
    </row>
    <row r="609" spans="1:14" s="22" customFormat="1">
      <c r="A609" s="12"/>
      <c r="B609" s="12"/>
      <c r="C609" s="12"/>
      <c r="D609" s="12"/>
      <c r="E609" s="12"/>
      <c r="F609" s="12"/>
      <c r="G609" s="12"/>
      <c r="H609" s="12"/>
      <c r="I609" s="12"/>
      <c r="J609" s="12"/>
      <c r="K609" s="23"/>
      <c r="L609" s="12"/>
      <c r="M609" s="12"/>
      <c r="N609" s="12"/>
    </row>
    <row r="610" spans="1:14" s="22" customFormat="1">
      <c r="A610" s="12"/>
      <c r="B610" s="12"/>
      <c r="C610" s="12"/>
      <c r="D610" s="12"/>
      <c r="E610" s="12"/>
      <c r="F610" s="12"/>
      <c r="G610" s="12"/>
      <c r="H610" s="12"/>
      <c r="I610" s="12"/>
      <c r="J610" s="12"/>
      <c r="K610" s="23"/>
      <c r="L610" s="12"/>
      <c r="M610" s="12"/>
      <c r="N610" s="12"/>
    </row>
    <row r="611" spans="1:14" s="22" customFormat="1">
      <c r="A611" s="12"/>
      <c r="B611" s="12"/>
      <c r="C611" s="12"/>
      <c r="D611" s="12"/>
      <c r="E611" s="12"/>
      <c r="F611" s="12"/>
      <c r="G611" s="12"/>
      <c r="H611" s="12"/>
      <c r="I611" s="12"/>
      <c r="J611" s="12"/>
      <c r="K611" s="23"/>
      <c r="L611" s="12"/>
      <c r="M611" s="12"/>
      <c r="N611" s="12"/>
    </row>
    <row r="612" spans="1:14" s="22" customFormat="1">
      <c r="A612" s="12"/>
      <c r="B612" s="12"/>
      <c r="C612" s="12"/>
      <c r="D612" s="12"/>
      <c r="E612" s="12"/>
      <c r="F612" s="12"/>
      <c r="G612" s="12"/>
      <c r="H612" s="12"/>
      <c r="I612" s="12"/>
      <c r="J612" s="12"/>
      <c r="K612" s="23"/>
      <c r="L612" s="12"/>
      <c r="M612" s="12"/>
      <c r="N612" s="12"/>
    </row>
    <row r="613" spans="1:14" s="22" customFormat="1">
      <c r="A613" s="12"/>
      <c r="B613" s="12"/>
      <c r="C613" s="12"/>
      <c r="D613" s="12"/>
      <c r="E613" s="12"/>
      <c r="F613" s="12"/>
      <c r="G613" s="12"/>
      <c r="H613" s="12"/>
      <c r="I613" s="12"/>
      <c r="J613" s="12"/>
      <c r="K613" s="23"/>
      <c r="L613" s="12"/>
      <c r="M613" s="12"/>
      <c r="N613" s="12"/>
    </row>
    <row r="614" spans="1:14" s="22" customFormat="1">
      <c r="A614" s="12"/>
      <c r="B614" s="12"/>
      <c r="C614" s="12"/>
      <c r="D614" s="12"/>
      <c r="E614" s="12"/>
      <c r="F614" s="12"/>
      <c r="G614" s="12"/>
      <c r="H614" s="12"/>
      <c r="I614" s="12"/>
      <c r="J614" s="12"/>
      <c r="K614" s="23"/>
      <c r="L614" s="12"/>
      <c r="M614" s="12"/>
      <c r="N614" s="12"/>
    </row>
    <row r="615" spans="1:14" s="22" customFormat="1">
      <c r="A615" s="12"/>
      <c r="B615" s="12"/>
      <c r="C615" s="12"/>
      <c r="D615" s="12"/>
      <c r="E615" s="12"/>
      <c r="F615" s="12"/>
      <c r="G615" s="12"/>
      <c r="H615" s="12"/>
      <c r="I615" s="12"/>
      <c r="J615" s="12"/>
      <c r="K615" s="23"/>
      <c r="L615" s="12"/>
      <c r="M615" s="12"/>
      <c r="N615" s="12"/>
    </row>
    <row r="616" spans="1:14" s="22" customFormat="1">
      <c r="A616" s="12"/>
      <c r="B616" s="12"/>
      <c r="C616" s="12"/>
      <c r="D616" s="12"/>
      <c r="E616" s="12"/>
      <c r="F616" s="12"/>
      <c r="G616" s="12"/>
      <c r="H616" s="12"/>
      <c r="I616" s="12"/>
      <c r="J616" s="12"/>
      <c r="K616" s="23"/>
      <c r="L616" s="12"/>
      <c r="M616" s="12"/>
      <c r="N616" s="12"/>
    </row>
    <row r="617" spans="1:14" s="22" customFormat="1">
      <c r="A617" s="12"/>
      <c r="B617" s="12"/>
      <c r="C617" s="12"/>
      <c r="D617" s="12"/>
      <c r="E617" s="12"/>
      <c r="F617" s="12"/>
      <c r="G617" s="12"/>
      <c r="H617" s="12"/>
      <c r="I617" s="12"/>
      <c r="J617" s="12"/>
      <c r="K617" s="23"/>
      <c r="L617" s="12"/>
      <c r="M617" s="12"/>
      <c r="N617" s="12"/>
    </row>
    <row r="618" spans="1:14" s="22" customFormat="1">
      <c r="A618" s="12"/>
      <c r="B618" s="12"/>
      <c r="C618" s="12"/>
      <c r="D618" s="12"/>
      <c r="E618" s="12"/>
      <c r="F618" s="12"/>
      <c r="G618" s="12"/>
      <c r="H618" s="12"/>
      <c r="I618" s="12"/>
      <c r="J618" s="12"/>
      <c r="K618" s="23"/>
      <c r="L618" s="12"/>
      <c r="M618" s="12"/>
      <c r="N618" s="12"/>
    </row>
    <row r="619" spans="1:14" s="22" customFormat="1">
      <c r="A619" s="12"/>
      <c r="B619" s="12"/>
      <c r="C619" s="12"/>
      <c r="D619" s="12"/>
      <c r="E619" s="12"/>
      <c r="F619" s="12"/>
      <c r="G619" s="12"/>
      <c r="H619" s="12"/>
      <c r="I619" s="12"/>
      <c r="J619" s="12"/>
      <c r="K619" s="23"/>
      <c r="L619" s="12"/>
      <c r="M619" s="12"/>
      <c r="N619" s="12"/>
    </row>
    <row r="620" spans="1:14" s="22" customFormat="1">
      <c r="A620" s="12"/>
      <c r="B620" s="12"/>
      <c r="C620" s="12"/>
      <c r="D620" s="12"/>
      <c r="E620" s="12"/>
      <c r="F620" s="12"/>
      <c r="G620" s="12"/>
      <c r="H620" s="12"/>
      <c r="I620" s="12"/>
      <c r="J620" s="12"/>
      <c r="K620" s="23"/>
      <c r="L620" s="12"/>
      <c r="M620" s="12"/>
      <c r="N620" s="12"/>
    </row>
    <row r="621" spans="1:14" s="22" customFormat="1">
      <c r="A621" s="12"/>
      <c r="B621" s="12"/>
      <c r="C621" s="12"/>
      <c r="D621" s="12"/>
      <c r="E621" s="12"/>
      <c r="F621" s="12"/>
      <c r="G621" s="12"/>
      <c r="H621" s="12"/>
      <c r="I621" s="12"/>
      <c r="J621" s="12"/>
      <c r="K621" s="23"/>
      <c r="L621" s="12"/>
      <c r="M621" s="12"/>
      <c r="N621" s="12"/>
    </row>
    <row r="622" spans="1:14" s="22" customFormat="1">
      <c r="A622" s="12"/>
      <c r="B622" s="12"/>
      <c r="C622" s="12"/>
      <c r="D622" s="12"/>
      <c r="E622" s="12"/>
      <c r="F622" s="12"/>
      <c r="G622" s="12"/>
      <c r="H622" s="12"/>
      <c r="I622" s="12"/>
      <c r="J622" s="12"/>
      <c r="K622" s="23"/>
      <c r="L622" s="12"/>
      <c r="M622" s="12"/>
      <c r="N622" s="12"/>
    </row>
    <row r="623" spans="1:14" s="22" customFormat="1">
      <c r="A623" s="12"/>
      <c r="B623" s="12"/>
      <c r="C623" s="12"/>
      <c r="D623" s="12"/>
      <c r="E623" s="12"/>
      <c r="F623" s="12"/>
      <c r="G623" s="12"/>
      <c r="H623" s="12"/>
      <c r="I623" s="12"/>
      <c r="J623" s="12"/>
      <c r="K623" s="23"/>
      <c r="L623" s="12"/>
      <c r="M623" s="12"/>
      <c r="N623" s="12"/>
    </row>
    <row r="624" spans="1:14" s="22" customFormat="1">
      <c r="A624" s="12"/>
      <c r="B624" s="12"/>
      <c r="C624" s="12"/>
      <c r="D624" s="12"/>
      <c r="E624" s="12"/>
      <c r="F624" s="12"/>
      <c r="G624" s="12"/>
      <c r="H624" s="12"/>
      <c r="I624" s="12"/>
      <c r="J624" s="12"/>
      <c r="K624" s="23"/>
      <c r="L624" s="12"/>
      <c r="M624" s="12"/>
      <c r="N624" s="12"/>
    </row>
    <row r="625" spans="1:14" s="22" customFormat="1">
      <c r="A625" s="12"/>
      <c r="B625" s="12"/>
      <c r="C625" s="12"/>
      <c r="D625" s="12"/>
      <c r="E625" s="12"/>
      <c r="F625" s="12"/>
      <c r="G625" s="12"/>
      <c r="H625" s="12"/>
      <c r="I625" s="12"/>
      <c r="J625" s="12"/>
      <c r="K625" s="23"/>
      <c r="L625" s="12"/>
      <c r="M625" s="12"/>
      <c r="N625" s="12"/>
    </row>
    <row r="626" spans="1:14" s="22" customFormat="1">
      <c r="A626" s="12"/>
      <c r="B626" s="12"/>
      <c r="C626" s="12"/>
      <c r="D626" s="12"/>
      <c r="E626" s="12"/>
      <c r="F626" s="12"/>
      <c r="G626" s="12"/>
      <c r="H626" s="12"/>
      <c r="I626" s="12"/>
      <c r="J626" s="12"/>
      <c r="K626" s="23"/>
      <c r="L626" s="12"/>
      <c r="M626" s="12"/>
      <c r="N626" s="12"/>
    </row>
    <row r="627" spans="1:14" s="22" customFormat="1">
      <c r="A627" s="12"/>
      <c r="B627" s="12"/>
      <c r="C627" s="12"/>
      <c r="D627" s="12"/>
      <c r="E627" s="12"/>
      <c r="F627" s="12"/>
      <c r="G627" s="12"/>
      <c r="H627" s="12"/>
      <c r="I627" s="12"/>
      <c r="J627" s="12"/>
      <c r="K627" s="23"/>
      <c r="L627" s="12"/>
      <c r="M627" s="12"/>
      <c r="N627" s="12"/>
    </row>
    <row r="628" spans="1:14" s="22" customFormat="1">
      <c r="A628" s="12"/>
      <c r="B628" s="12"/>
      <c r="C628" s="12"/>
      <c r="D628" s="12"/>
      <c r="E628" s="12"/>
      <c r="F628" s="12"/>
      <c r="G628" s="12"/>
      <c r="H628" s="12"/>
      <c r="I628" s="12"/>
      <c r="J628" s="12"/>
      <c r="K628" s="23"/>
      <c r="L628" s="12"/>
      <c r="M628" s="12"/>
      <c r="N628" s="12"/>
    </row>
    <row r="629" spans="1:14" s="22" customFormat="1">
      <c r="A629" s="12"/>
      <c r="B629" s="12"/>
      <c r="C629" s="12"/>
      <c r="D629" s="12"/>
      <c r="E629" s="12"/>
      <c r="F629" s="12"/>
      <c r="G629" s="12"/>
      <c r="H629" s="12"/>
      <c r="I629" s="12"/>
      <c r="J629" s="12"/>
      <c r="K629" s="23"/>
      <c r="L629" s="12"/>
      <c r="M629" s="12"/>
      <c r="N629" s="12"/>
    </row>
    <row r="630" spans="1:14" s="22" customFormat="1">
      <c r="A630" s="12"/>
      <c r="B630" s="12"/>
      <c r="C630" s="12"/>
      <c r="D630" s="12"/>
      <c r="E630" s="12"/>
      <c r="F630" s="12"/>
      <c r="G630" s="12"/>
      <c r="H630" s="12"/>
      <c r="I630" s="12"/>
      <c r="J630" s="12"/>
      <c r="K630" s="23"/>
      <c r="L630" s="12"/>
      <c r="M630" s="12"/>
      <c r="N630" s="12"/>
    </row>
    <row r="631" spans="1:14" s="22" customFormat="1">
      <c r="A631" s="12"/>
      <c r="B631" s="12"/>
      <c r="C631" s="12"/>
      <c r="D631" s="12"/>
      <c r="E631" s="12"/>
      <c r="F631" s="12"/>
      <c r="G631" s="12"/>
      <c r="H631" s="12"/>
      <c r="I631" s="12"/>
      <c r="J631" s="12"/>
      <c r="K631" s="23"/>
      <c r="L631" s="12"/>
      <c r="M631" s="12"/>
      <c r="N631" s="12"/>
    </row>
    <row r="632" spans="1:14" s="22" customFormat="1">
      <c r="A632" s="12"/>
      <c r="B632" s="12"/>
      <c r="C632" s="12"/>
      <c r="D632" s="12"/>
      <c r="E632" s="12"/>
      <c r="F632" s="12"/>
      <c r="G632" s="12"/>
      <c r="H632" s="12"/>
      <c r="I632" s="12"/>
      <c r="J632" s="12"/>
      <c r="K632" s="23"/>
      <c r="L632" s="12"/>
      <c r="M632" s="12"/>
      <c r="N632" s="12"/>
    </row>
    <row r="633" spans="1:14" s="22" customFormat="1">
      <c r="A633" s="12"/>
      <c r="B633" s="12"/>
      <c r="C633" s="12"/>
      <c r="D633" s="12"/>
      <c r="E633" s="12"/>
      <c r="F633" s="12"/>
      <c r="G633" s="12"/>
      <c r="H633" s="12"/>
      <c r="I633" s="12"/>
      <c r="J633" s="12"/>
      <c r="K633" s="23"/>
      <c r="L633" s="12"/>
      <c r="M633" s="12"/>
      <c r="N633" s="12"/>
    </row>
    <row r="634" spans="1:14" s="22" customFormat="1">
      <c r="A634" s="12"/>
      <c r="B634" s="12"/>
      <c r="C634" s="12"/>
      <c r="D634" s="12"/>
      <c r="E634" s="12"/>
      <c r="F634" s="12"/>
      <c r="G634" s="12"/>
      <c r="H634" s="12"/>
      <c r="I634" s="12"/>
      <c r="J634" s="12"/>
      <c r="K634" s="23"/>
      <c r="L634" s="12"/>
      <c r="M634" s="12"/>
      <c r="N634" s="12"/>
    </row>
    <row r="635" spans="1:14" s="22" customFormat="1">
      <c r="A635" s="12"/>
      <c r="B635" s="12"/>
      <c r="C635" s="12"/>
      <c r="D635" s="12"/>
      <c r="E635" s="12"/>
      <c r="F635" s="12"/>
      <c r="G635" s="12"/>
      <c r="H635" s="12"/>
      <c r="I635" s="12"/>
      <c r="J635" s="12"/>
      <c r="K635" s="23"/>
      <c r="L635" s="12"/>
      <c r="M635" s="12"/>
      <c r="N635" s="12"/>
    </row>
    <row r="636" spans="1:14" s="22" customFormat="1">
      <c r="A636" s="12"/>
      <c r="B636" s="12"/>
      <c r="C636" s="12"/>
      <c r="D636" s="12"/>
      <c r="E636" s="12"/>
      <c r="F636" s="12"/>
      <c r="G636" s="12"/>
      <c r="H636" s="12"/>
      <c r="I636" s="12"/>
      <c r="J636" s="12"/>
      <c r="K636" s="23"/>
      <c r="L636" s="12"/>
      <c r="M636" s="12"/>
      <c r="N636" s="12"/>
    </row>
    <row r="637" spans="1:14" s="22" customFormat="1">
      <c r="A637" s="12"/>
      <c r="B637" s="12"/>
      <c r="C637" s="12"/>
      <c r="D637" s="12"/>
      <c r="E637" s="12"/>
      <c r="F637" s="12"/>
      <c r="G637" s="12"/>
      <c r="H637" s="12"/>
      <c r="I637" s="12"/>
      <c r="J637" s="12"/>
      <c r="K637" s="23"/>
      <c r="L637" s="12"/>
      <c r="M637" s="12"/>
      <c r="N637" s="12"/>
    </row>
    <row r="638" spans="1:14" s="22" customFormat="1">
      <c r="A638" s="12"/>
      <c r="B638" s="12"/>
      <c r="C638" s="12"/>
      <c r="D638" s="12"/>
      <c r="E638" s="12"/>
      <c r="F638" s="12"/>
      <c r="G638" s="12"/>
      <c r="H638" s="12"/>
      <c r="I638" s="12"/>
      <c r="J638" s="12"/>
      <c r="K638" s="23"/>
      <c r="L638" s="12"/>
      <c r="M638" s="12"/>
      <c r="N638" s="12"/>
    </row>
    <row r="639" spans="1:14" s="22" customFormat="1">
      <c r="A639" s="12"/>
      <c r="B639" s="12"/>
      <c r="C639" s="12"/>
      <c r="D639" s="12"/>
      <c r="E639" s="12"/>
      <c r="F639" s="12"/>
      <c r="G639" s="12"/>
      <c r="H639" s="12"/>
      <c r="I639" s="12"/>
      <c r="J639" s="12"/>
      <c r="K639" s="23"/>
      <c r="L639" s="12"/>
      <c r="M639" s="12"/>
      <c r="N639" s="12"/>
    </row>
    <row r="640" spans="1:14" s="22" customFormat="1">
      <c r="A640" s="12"/>
      <c r="B640" s="12"/>
      <c r="C640" s="12"/>
      <c r="D640" s="12"/>
      <c r="E640" s="12"/>
      <c r="F640" s="12"/>
      <c r="G640" s="12"/>
      <c r="H640" s="12"/>
      <c r="I640" s="12"/>
      <c r="J640" s="12"/>
      <c r="K640" s="23"/>
      <c r="L640" s="12"/>
      <c r="M640" s="12"/>
      <c r="N640" s="12"/>
    </row>
    <row r="641" spans="1:14" s="22" customFormat="1">
      <c r="A641" s="12"/>
      <c r="B641" s="12"/>
      <c r="C641" s="12"/>
      <c r="D641" s="12"/>
      <c r="E641" s="12"/>
      <c r="F641" s="12"/>
      <c r="G641" s="12"/>
      <c r="H641" s="12"/>
      <c r="I641" s="12"/>
      <c r="J641" s="12"/>
      <c r="K641" s="23"/>
      <c r="L641" s="12"/>
      <c r="M641" s="12"/>
      <c r="N641" s="12"/>
    </row>
    <row r="642" spans="1:14" s="22" customFormat="1">
      <c r="A642" s="12"/>
      <c r="B642" s="12"/>
      <c r="C642" s="12"/>
      <c r="D642" s="12"/>
      <c r="E642" s="12"/>
      <c r="F642" s="12"/>
      <c r="G642" s="12"/>
      <c r="H642" s="12"/>
      <c r="I642" s="12"/>
      <c r="J642" s="12"/>
      <c r="K642" s="23"/>
      <c r="L642" s="12"/>
      <c r="M642" s="12"/>
      <c r="N642" s="12"/>
    </row>
    <row r="643" spans="1:14" s="22" customFormat="1">
      <c r="A643" s="12"/>
      <c r="B643" s="12"/>
      <c r="C643" s="12"/>
      <c r="D643" s="12"/>
      <c r="E643" s="12"/>
      <c r="F643" s="12"/>
      <c r="G643" s="12"/>
      <c r="H643" s="12"/>
      <c r="I643" s="12"/>
      <c r="J643" s="12"/>
      <c r="K643" s="23"/>
      <c r="L643" s="12"/>
      <c r="M643" s="12"/>
      <c r="N643" s="12"/>
    </row>
    <row r="644" spans="1:14" s="22" customFormat="1">
      <c r="A644" s="12"/>
      <c r="B644" s="12"/>
      <c r="C644" s="12"/>
      <c r="D644" s="12"/>
      <c r="E644" s="12"/>
      <c r="F644" s="12"/>
      <c r="G644" s="12"/>
      <c r="H644" s="12"/>
      <c r="I644" s="12"/>
      <c r="J644" s="12"/>
      <c r="K644" s="23"/>
      <c r="L644" s="12"/>
      <c r="M644" s="12"/>
      <c r="N644" s="12"/>
    </row>
    <row r="645" spans="1:14" s="22" customFormat="1">
      <c r="A645" s="12"/>
      <c r="B645" s="12"/>
      <c r="C645" s="12"/>
      <c r="D645" s="12"/>
      <c r="E645" s="12"/>
      <c r="F645" s="12"/>
      <c r="G645" s="12"/>
      <c r="H645" s="12"/>
      <c r="I645" s="12"/>
      <c r="J645" s="12"/>
      <c r="K645" s="23"/>
      <c r="L645" s="12"/>
      <c r="M645" s="12"/>
      <c r="N645" s="12"/>
    </row>
    <row r="646" spans="1:14" s="22" customFormat="1">
      <c r="A646" s="12"/>
      <c r="B646" s="12"/>
      <c r="C646" s="12"/>
      <c r="D646" s="12"/>
      <c r="E646" s="12"/>
      <c r="F646" s="12"/>
      <c r="G646" s="12"/>
      <c r="H646" s="12"/>
      <c r="I646" s="12"/>
      <c r="J646" s="12"/>
      <c r="K646" s="23"/>
      <c r="L646" s="12"/>
      <c r="M646" s="12"/>
      <c r="N646" s="12"/>
    </row>
    <row r="647" spans="1:14" s="22" customFormat="1">
      <c r="A647" s="12"/>
      <c r="B647" s="12"/>
      <c r="C647" s="12"/>
      <c r="D647" s="12"/>
      <c r="E647" s="12"/>
      <c r="F647" s="12"/>
      <c r="G647" s="12"/>
      <c r="H647" s="12"/>
      <c r="I647" s="12"/>
      <c r="J647" s="12"/>
      <c r="K647" s="23"/>
      <c r="L647" s="12"/>
      <c r="M647" s="12"/>
      <c r="N647" s="12"/>
    </row>
    <row r="648" spans="1:14" s="22" customFormat="1">
      <c r="A648" s="12"/>
      <c r="B648" s="12"/>
      <c r="C648" s="12"/>
      <c r="D648" s="12"/>
      <c r="E648" s="12"/>
      <c r="F648" s="12"/>
      <c r="G648" s="12"/>
      <c r="H648" s="12"/>
      <c r="I648" s="12"/>
      <c r="J648" s="12"/>
      <c r="K648" s="23"/>
      <c r="L648" s="12"/>
      <c r="M648" s="12"/>
      <c r="N648" s="12"/>
    </row>
    <row r="649" spans="1:14" s="22" customFormat="1">
      <c r="A649" s="12"/>
      <c r="B649" s="12"/>
      <c r="C649" s="12"/>
      <c r="D649" s="12"/>
      <c r="E649" s="12"/>
      <c r="F649" s="12"/>
      <c r="G649" s="12"/>
      <c r="H649" s="12"/>
      <c r="I649" s="12"/>
      <c r="J649" s="12"/>
      <c r="K649" s="23"/>
      <c r="L649" s="12"/>
      <c r="M649" s="12"/>
      <c r="N649" s="12"/>
    </row>
    <row r="650" spans="1:14" s="22" customFormat="1">
      <c r="A650" s="12"/>
      <c r="B650" s="12"/>
      <c r="C650" s="12"/>
      <c r="D650" s="12"/>
      <c r="E650" s="12"/>
      <c r="F650" s="12"/>
      <c r="G650" s="12"/>
      <c r="H650" s="12"/>
      <c r="I650" s="12"/>
      <c r="J650" s="12"/>
      <c r="K650" s="23"/>
      <c r="L650" s="12"/>
      <c r="M650" s="12"/>
      <c r="N650" s="12"/>
    </row>
    <row r="651" spans="1:14" s="22" customFormat="1">
      <c r="A651" s="12"/>
      <c r="B651" s="12"/>
      <c r="C651" s="12"/>
      <c r="D651" s="12"/>
      <c r="E651" s="12"/>
      <c r="F651" s="12"/>
      <c r="G651" s="12"/>
      <c r="H651" s="12"/>
      <c r="I651" s="12"/>
      <c r="J651" s="12"/>
      <c r="K651" s="23"/>
      <c r="L651" s="12"/>
      <c r="M651" s="12"/>
      <c r="N651" s="12"/>
    </row>
    <row r="652" spans="1:14" s="22" customFormat="1">
      <c r="A652" s="12"/>
      <c r="B652" s="12"/>
      <c r="C652" s="12"/>
      <c r="D652" s="12"/>
      <c r="E652" s="12"/>
      <c r="F652" s="12"/>
      <c r="G652" s="12"/>
      <c r="H652" s="12"/>
      <c r="I652" s="12"/>
      <c r="J652" s="12"/>
      <c r="K652" s="23"/>
      <c r="L652" s="12"/>
      <c r="M652" s="12"/>
      <c r="N652" s="12"/>
    </row>
    <row r="653" spans="1:14" s="22" customFormat="1">
      <c r="A653" s="12"/>
      <c r="B653" s="12"/>
      <c r="C653" s="12"/>
      <c r="D653" s="12"/>
      <c r="E653" s="12"/>
      <c r="F653" s="12"/>
      <c r="G653" s="12"/>
      <c r="H653" s="12"/>
      <c r="I653" s="12"/>
      <c r="J653" s="12"/>
      <c r="K653" s="23"/>
      <c r="L653" s="12"/>
      <c r="M653" s="12"/>
      <c r="N653" s="12"/>
    </row>
    <row r="654" spans="1:14" s="22" customFormat="1">
      <c r="A654" s="12"/>
      <c r="B654" s="12"/>
      <c r="C654" s="12"/>
      <c r="D654" s="12"/>
      <c r="E654" s="12"/>
      <c r="F654" s="12"/>
      <c r="G654" s="12"/>
      <c r="H654" s="12"/>
      <c r="I654" s="12"/>
      <c r="J654" s="12"/>
      <c r="K654" s="23"/>
      <c r="L654" s="12"/>
      <c r="M654" s="12"/>
      <c r="N654" s="12"/>
    </row>
    <row r="655" spans="1:14" s="22" customFormat="1">
      <c r="A655" s="12"/>
      <c r="B655" s="12"/>
      <c r="C655" s="12"/>
      <c r="D655" s="12"/>
      <c r="E655" s="12"/>
      <c r="F655" s="12"/>
      <c r="G655" s="12"/>
      <c r="H655" s="12"/>
      <c r="I655" s="12"/>
      <c r="J655" s="12"/>
      <c r="K655" s="23"/>
      <c r="L655" s="12"/>
      <c r="M655" s="12"/>
      <c r="N655" s="12"/>
    </row>
    <row r="656" spans="1:14" s="22" customFormat="1">
      <c r="A656" s="12"/>
      <c r="B656" s="12"/>
      <c r="C656" s="12"/>
      <c r="D656" s="12"/>
      <c r="E656" s="12"/>
      <c r="F656" s="12"/>
      <c r="G656" s="12"/>
      <c r="H656" s="12"/>
      <c r="I656" s="12"/>
      <c r="J656" s="12"/>
      <c r="K656" s="23"/>
      <c r="L656" s="12"/>
      <c r="M656" s="12"/>
      <c r="N656" s="12"/>
    </row>
    <row r="657" spans="1:14" s="22" customFormat="1">
      <c r="A657" s="12"/>
      <c r="B657" s="12"/>
      <c r="C657" s="12"/>
      <c r="D657" s="12"/>
      <c r="E657" s="12"/>
      <c r="F657" s="12"/>
      <c r="G657" s="12"/>
      <c r="H657" s="12"/>
      <c r="I657" s="12"/>
      <c r="J657" s="12"/>
      <c r="K657" s="23"/>
      <c r="L657" s="12"/>
      <c r="M657" s="12"/>
      <c r="N657" s="12"/>
    </row>
    <row r="658" spans="1:14" s="22" customFormat="1">
      <c r="A658" s="12"/>
      <c r="B658" s="12"/>
      <c r="C658" s="12"/>
      <c r="D658" s="12"/>
      <c r="E658" s="12"/>
      <c r="F658" s="12"/>
      <c r="G658" s="12"/>
      <c r="H658" s="12"/>
      <c r="I658" s="12"/>
      <c r="J658" s="12"/>
      <c r="K658" s="23"/>
      <c r="L658" s="12"/>
      <c r="M658" s="12"/>
      <c r="N658" s="12"/>
    </row>
    <row r="659" spans="1:14" s="22" customFormat="1">
      <c r="A659" s="12"/>
      <c r="B659" s="12"/>
      <c r="C659" s="12"/>
      <c r="D659" s="12"/>
      <c r="E659" s="12"/>
      <c r="F659" s="12"/>
      <c r="G659" s="12"/>
      <c r="H659" s="12"/>
      <c r="I659" s="12"/>
      <c r="J659" s="12"/>
      <c r="K659" s="23"/>
      <c r="L659" s="12"/>
      <c r="M659" s="12"/>
      <c r="N659" s="12"/>
    </row>
    <row r="660" spans="1:14" s="22" customFormat="1">
      <c r="A660" s="12"/>
      <c r="B660" s="12"/>
      <c r="C660" s="12"/>
      <c r="D660" s="12"/>
      <c r="E660" s="12"/>
      <c r="F660" s="12"/>
      <c r="G660" s="12"/>
      <c r="H660" s="12"/>
      <c r="I660" s="12"/>
      <c r="J660" s="12"/>
      <c r="K660" s="23"/>
      <c r="L660" s="12"/>
      <c r="M660" s="12"/>
      <c r="N660" s="12"/>
    </row>
    <row r="661" spans="1:14" s="22" customFormat="1">
      <c r="A661" s="12"/>
      <c r="B661" s="12"/>
      <c r="C661" s="12"/>
      <c r="D661" s="12"/>
      <c r="E661" s="12"/>
      <c r="F661" s="12"/>
      <c r="G661" s="12"/>
      <c r="H661" s="12"/>
      <c r="I661" s="12"/>
      <c r="J661" s="12"/>
      <c r="K661" s="23"/>
      <c r="L661" s="12"/>
      <c r="M661" s="12"/>
      <c r="N661" s="12"/>
    </row>
    <row r="662" spans="1:14" s="22" customFormat="1">
      <c r="A662" s="12"/>
      <c r="B662" s="12"/>
      <c r="C662" s="12"/>
      <c r="D662" s="12"/>
      <c r="E662" s="12"/>
      <c r="F662" s="12"/>
      <c r="G662" s="12"/>
      <c r="H662" s="12"/>
      <c r="I662" s="12"/>
      <c r="J662" s="12"/>
      <c r="K662" s="23"/>
      <c r="L662" s="12"/>
      <c r="M662" s="12"/>
      <c r="N662" s="12"/>
    </row>
    <row r="663" spans="1:14" s="22" customFormat="1">
      <c r="A663" s="12"/>
      <c r="B663" s="12"/>
      <c r="C663" s="12"/>
      <c r="D663" s="12"/>
      <c r="E663" s="12"/>
      <c r="F663" s="12"/>
      <c r="G663" s="12"/>
      <c r="H663" s="12"/>
      <c r="I663" s="12"/>
      <c r="J663" s="12"/>
      <c r="K663" s="23"/>
      <c r="L663" s="12"/>
      <c r="M663" s="12"/>
      <c r="N663" s="12"/>
    </row>
    <row r="664" spans="1:14" s="22" customFormat="1">
      <c r="A664" s="12"/>
      <c r="B664" s="12"/>
      <c r="C664" s="12"/>
      <c r="D664" s="12"/>
      <c r="E664" s="12"/>
      <c r="F664" s="12"/>
      <c r="G664" s="12"/>
      <c r="H664" s="12"/>
      <c r="I664" s="12"/>
      <c r="J664" s="12"/>
      <c r="K664" s="23"/>
      <c r="L664" s="12"/>
      <c r="M664" s="12"/>
      <c r="N664" s="12"/>
    </row>
    <row r="665" spans="1:14" s="22" customFormat="1">
      <c r="A665" s="12"/>
      <c r="B665" s="12"/>
      <c r="C665" s="12"/>
      <c r="D665" s="12"/>
      <c r="E665" s="12"/>
      <c r="F665" s="12"/>
      <c r="G665" s="12"/>
      <c r="H665" s="12"/>
      <c r="I665" s="12"/>
      <c r="J665" s="12"/>
      <c r="K665" s="23"/>
      <c r="L665" s="12"/>
      <c r="M665" s="12"/>
      <c r="N665" s="12"/>
    </row>
    <row r="666" spans="1:14" s="22" customFormat="1">
      <c r="A666" s="12"/>
      <c r="B666" s="12"/>
      <c r="C666" s="12"/>
      <c r="D666" s="12"/>
      <c r="E666" s="12"/>
      <c r="F666" s="12"/>
      <c r="G666" s="12"/>
      <c r="H666" s="12"/>
      <c r="I666" s="12"/>
      <c r="J666" s="12"/>
      <c r="K666" s="23"/>
      <c r="L666" s="12"/>
      <c r="M666" s="12"/>
      <c r="N666" s="12"/>
    </row>
    <row r="667" spans="1:14" s="22" customFormat="1">
      <c r="A667" s="12"/>
      <c r="B667" s="12"/>
      <c r="C667" s="12"/>
      <c r="D667" s="12"/>
      <c r="E667" s="12"/>
      <c r="F667" s="12"/>
      <c r="G667" s="12"/>
      <c r="H667" s="12"/>
      <c r="I667" s="12"/>
      <c r="J667" s="12"/>
      <c r="K667" s="23"/>
      <c r="L667" s="12"/>
      <c r="M667" s="12"/>
      <c r="N667" s="12"/>
    </row>
    <row r="668" spans="1:14" s="22" customFormat="1">
      <c r="A668" s="12"/>
      <c r="B668" s="12"/>
      <c r="C668" s="12"/>
      <c r="D668" s="12"/>
      <c r="E668" s="12"/>
      <c r="F668" s="12"/>
      <c r="G668" s="12"/>
      <c r="H668" s="12"/>
      <c r="I668" s="12"/>
      <c r="J668" s="12"/>
      <c r="K668" s="23"/>
      <c r="L668" s="12"/>
      <c r="M668" s="12"/>
      <c r="N668" s="12"/>
    </row>
    <row r="669" spans="1:14" s="22" customFormat="1">
      <c r="A669" s="12"/>
      <c r="B669" s="12"/>
      <c r="C669" s="12"/>
      <c r="D669" s="12"/>
      <c r="E669" s="12"/>
      <c r="F669" s="12"/>
      <c r="G669" s="12"/>
      <c r="H669" s="12"/>
      <c r="I669" s="12"/>
      <c r="J669" s="12"/>
      <c r="K669" s="23"/>
      <c r="L669" s="12"/>
      <c r="M669" s="12"/>
      <c r="N669" s="12"/>
    </row>
    <row r="670" spans="1:14" s="22" customFormat="1">
      <c r="A670" s="12"/>
      <c r="B670" s="12"/>
      <c r="C670" s="12"/>
      <c r="D670" s="12"/>
      <c r="E670" s="12"/>
      <c r="F670" s="12"/>
      <c r="G670" s="12"/>
      <c r="H670" s="12"/>
      <c r="I670" s="12"/>
      <c r="J670" s="12"/>
      <c r="K670" s="23"/>
      <c r="L670" s="12"/>
      <c r="M670" s="12"/>
      <c r="N670" s="12"/>
    </row>
    <row r="671" spans="1:14" s="22" customFormat="1">
      <c r="A671" s="12"/>
      <c r="B671" s="12"/>
      <c r="C671" s="12"/>
      <c r="D671" s="12"/>
      <c r="E671" s="12"/>
      <c r="F671" s="12"/>
      <c r="G671" s="12"/>
      <c r="H671" s="12"/>
      <c r="I671" s="12"/>
      <c r="J671" s="12"/>
      <c r="K671" s="23"/>
      <c r="L671" s="12"/>
      <c r="M671" s="12"/>
      <c r="N671" s="12"/>
    </row>
    <row r="672" spans="1:14" s="22" customFormat="1">
      <c r="A672" s="12"/>
      <c r="B672" s="12"/>
      <c r="C672" s="12"/>
      <c r="D672" s="12"/>
      <c r="E672" s="12"/>
      <c r="F672" s="12"/>
      <c r="G672" s="12"/>
      <c r="H672" s="12"/>
      <c r="I672" s="12"/>
      <c r="J672" s="12"/>
      <c r="K672" s="23"/>
      <c r="L672" s="12"/>
      <c r="M672" s="12"/>
      <c r="N672" s="12"/>
    </row>
    <row r="673" spans="1:14" s="22" customFormat="1">
      <c r="A673" s="12"/>
      <c r="B673" s="12"/>
      <c r="C673" s="12"/>
      <c r="D673" s="12"/>
      <c r="E673" s="12"/>
      <c r="F673" s="12"/>
      <c r="G673" s="12"/>
      <c r="H673" s="12"/>
      <c r="I673" s="12"/>
      <c r="J673" s="12"/>
      <c r="K673" s="23"/>
      <c r="L673" s="12"/>
      <c r="M673" s="12"/>
      <c r="N673" s="12"/>
    </row>
    <row r="674" spans="1:14" s="22" customFormat="1">
      <c r="A674" s="12"/>
      <c r="B674" s="12"/>
      <c r="C674" s="12"/>
      <c r="D674" s="12"/>
      <c r="E674" s="12"/>
      <c r="F674" s="12"/>
      <c r="G674" s="12"/>
      <c r="H674" s="12"/>
      <c r="I674" s="12"/>
      <c r="J674" s="12"/>
      <c r="K674" s="23"/>
      <c r="L674" s="12"/>
      <c r="M674" s="12"/>
      <c r="N674" s="12"/>
    </row>
    <row r="675" spans="1:14" s="22" customFormat="1">
      <c r="A675" s="12"/>
      <c r="B675" s="12"/>
      <c r="C675" s="12"/>
      <c r="D675" s="12"/>
      <c r="E675" s="12"/>
      <c r="F675" s="12"/>
      <c r="G675" s="12"/>
      <c r="H675" s="12"/>
      <c r="I675" s="12"/>
      <c r="J675" s="12"/>
      <c r="K675" s="23"/>
      <c r="L675" s="12"/>
      <c r="M675" s="12"/>
      <c r="N675" s="12"/>
    </row>
    <row r="676" spans="1:14" s="22" customFormat="1">
      <c r="A676" s="12"/>
      <c r="B676" s="12"/>
      <c r="C676" s="12"/>
      <c r="D676" s="12"/>
      <c r="E676" s="12"/>
      <c r="F676" s="12"/>
      <c r="G676" s="12"/>
      <c r="H676" s="12"/>
      <c r="I676" s="12"/>
      <c r="J676" s="12"/>
      <c r="K676" s="23"/>
      <c r="L676" s="12"/>
      <c r="M676" s="12"/>
      <c r="N676" s="12"/>
    </row>
    <row r="677" spans="1:14" s="22" customFormat="1">
      <c r="A677" s="12"/>
      <c r="B677" s="12"/>
      <c r="C677" s="12"/>
      <c r="D677" s="12"/>
      <c r="E677" s="12"/>
      <c r="F677" s="12"/>
      <c r="G677" s="12"/>
      <c r="H677" s="12"/>
      <c r="I677" s="12"/>
      <c r="J677" s="12"/>
      <c r="K677" s="23"/>
      <c r="L677" s="12"/>
      <c r="M677" s="12"/>
      <c r="N677" s="12"/>
    </row>
    <row r="678" spans="1:14" s="22" customFormat="1">
      <c r="A678" s="12"/>
      <c r="B678" s="12"/>
      <c r="C678" s="12"/>
      <c r="D678" s="12"/>
      <c r="E678" s="12"/>
      <c r="F678" s="12"/>
      <c r="G678" s="12"/>
      <c r="H678" s="12"/>
      <c r="I678" s="12"/>
      <c r="J678" s="12"/>
      <c r="K678" s="23"/>
      <c r="L678" s="12"/>
      <c r="M678" s="12"/>
      <c r="N678" s="12"/>
    </row>
    <row r="679" spans="1:14" s="22" customFormat="1">
      <c r="A679" s="12"/>
      <c r="B679" s="12"/>
      <c r="C679" s="12"/>
      <c r="D679" s="12"/>
      <c r="E679" s="12"/>
      <c r="F679" s="12"/>
      <c r="G679" s="12"/>
      <c r="H679" s="12"/>
      <c r="I679" s="12"/>
      <c r="J679" s="12"/>
      <c r="K679" s="23"/>
      <c r="L679" s="12"/>
      <c r="M679" s="12"/>
      <c r="N679" s="12"/>
    </row>
    <row r="680" spans="1:14" s="22" customFormat="1">
      <c r="A680" s="12"/>
      <c r="B680" s="12"/>
      <c r="C680" s="12"/>
      <c r="D680" s="12"/>
      <c r="E680" s="12"/>
      <c r="F680" s="12"/>
      <c r="G680" s="12"/>
      <c r="H680" s="12"/>
      <c r="I680" s="12"/>
      <c r="J680" s="12"/>
      <c r="K680" s="23"/>
      <c r="L680" s="12"/>
      <c r="M680" s="12"/>
      <c r="N680" s="12"/>
    </row>
    <row r="681" spans="1:14" s="22" customFormat="1">
      <c r="A681" s="12"/>
      <c r="B681" s="12"/>
      <c r="C681" s="12"/>
      <c r="D681" s="12"/>
      <c r="E681" s="12"/>
      <c r="F681" s="12"/>
      <c r="G681" s="12"/>
      <c r="H681" s="12"/>
      <c r="I681" s="12"/>
      <c r="J681" s="12"/>
      <c r="K681" s="23"/>
      <c r="L681" s="12"/>
      <c r="M681" s="12"/>
      <c r="N681" s="12"/>
    </row>
    <row r="682" spans="1:14" s="22" customFormat="1">
      <c r="A682" s="12"/>
      <c r="B682" s="12"/>
      <c r="C682" s="12"/>
      <c r="D682" s="12"/>
      <c r="E682" s="12"/>
      <c r="F682" s="12"/>
      <c r="G682" s="12"/>
      <c r="H682" s="12"/>
      <c r="I682" s="12"/>
      <c r="J682" s="12"/>
      <c r="K682" s="23"/>
      <c r="L682" s="12"/>
      <c r="M682" s="12"/>
      <c r="N682" s="12"/>
    </row>
    <row r="683" spans="1:14" s="22" customFormat="1">
      <c r="A683" s="12"/>
      <c r="B683" s="12"/>
      <c r="C683" s="12"/>
      <c r="D683" s="12"/>
      <c r="E683" s="12"/>
      <c r="F683" s="12"/>
      <c r="G683" s="12"/>
      <c r="H683" s="12"/>
      <c r="I683" s="12"/>
      <c r="J683" s="12"/>
      <c r="K683" s="23"/>
      <c r="L683" s="12"/>
      <c r="M683" s="12"/>
      <c r="N683" s="12"/>
    </row>
    <row r="684" spans="1:14" s="22" customFormat="1">
      <c r="A684" s="12"/>
      <c r="B684" s="12"/>
      <c r="C684" s="12"/>
      <c r="D684" s="12"/>
      <c r="E684" s="12"/>
      <c r="F684" s="12"/>
      <c r="G684" s="12"/>
      <c r="H684" s="12"/>
      <c r="I684" s="12"/>
      <c r="J684" s="12"/>
      <c r="K684" s="23"/>
      <c r="L684" s="12"/>
      <c r="M684" s="12"/>
      <c r="N684" s="12"/>
    </row>
    <row r="685" spans="1:14" s="22" customFormat="1">
      <c r="A685" s="12"/>
      <c r="B685" s="12"/>
      <c r="C685" s="12"/>
      <c r="D685" s="12"/>
      <c r="E685" s="12"/>
      <c r="F685" s="12"/>
      <c r="G685" s="12"/>
      <c r="H685" s="12"/>
      <c r="I685" s="12"/>
      <c r="J685" s="12"/>
      <c r="K685" s="23"/>
      <c r="L685" s="12"/>
      <c r="M685" s="12"/>
      <c r="N685" s="12"/>
    </row>
    <row r="686" spans="1:14" s="22" customFormat="1">
      <c r="A686" s="12"/>
      <c r="B686" s="12"/>
      <c r="C686" s="12"/>
      <c r="D686" s="12"/>
      <c r="E686" s="12"/>
      <c r="F686" s="12"/>
      <c r="G686" s="12"/>
      <c r="H686" s="12"/>
      <c r="I686" s="12"/>
      <c r="J686" s="12"/>
      <c r="K686" s="23"/>
      <c r="L686" s="12"/>
      <c r="M686" s="12"/>
      <c r="N686" s="12"/>
    </row>
    <row r="687" spans="1:14" s="22" customFormat="1">
      <c r="A687" s="12"/>
      <c r="B687" s="12"/>
      <c r="C687" s="12"/>
      <c r="D687" s="12"/>
      <c r="E687" s="12"/>
      <c r="F687" s="12"/>
      <c r="G687" s="12"/>
      <c r="H687" s="12"/>
      <c r="I687" s="12"/>
      <c r="J687" s="12"/>
      <c r="K687" s="23"/>
      <c r="L687" s="12"/>
      <c r="M687" s="12"/>
      <c r="N687" s="12"/>
    </row>
    <row r="688" spans="1:14" s="22" customFormat="1">
      <c r="A688" s="12"/>
      <c r="B688" s="12"/>
      <c r="C688" s="12"/>
      <c r="D688" s="12"/>
      <c r="E688" s="12"/>
      <c r="F688" s="12"/>
      <c r="G688" s="12"/>
      <c r="H688" s="12"/>
      <c r="I688" s="12"/>
      <c r="J688" s="12"/>
      <c r="K688" s="23"/>
      <c r="L688" s="12"/>
      <c r="M688" s="12"/>
      <c r="N688" s="12"/>
    </row>
    <row r="689" spans="1:14" s="22" customFormat="1">
      <c r="A689" s="12"/>
      <c r="B689" s="12"/>
      <c r="C689" s="12"/>
      <c r="D689" s="12"/>
      <c r="E689" s="12"/>
      <c r="F689" s="12"/>
      <c r="G689" s="12"/>
      <c r="H689" s="12"/>
      <c r="I689" s="12"/>
      <c r="J689" s="12"/>
      <c r="K689" s="23"/>
      <c r="L689" s="12"/>
      <c r="M689" s="12"/>
      <c r="N689" s="12"/>
    </row>
    <row r="690" spans="1:14" s="22" customFormat="1">
      <c r="A690" s="12"/>
      <c r="B690" s="12"/>
      <c r="C690" s="12"/>
      <c r="D690" s="12"/>
      <c r="E690" s="12"/>
      <c r="F690" s="12"/>
      <c r="G690" s="12"/>
      <c r="H690" s="12"/>
      <c r="I690" s="12"/>
      <c r="J690" s="12"/>
      <c r="K690" s="23"/>
      <c r="L690" s="12"/>
      <c r="M690" s="12"/>
      <c r="N690" s="12"/>
    </row>
    <row r="691" spans="1:14" s="22" customFormat="1">
      <c r="A691" s="12"/>
      <c r="B691" s="12"/>
      <c r="C691" s="12"/>
      <c r="D691" s="12"/>
      <c r="E691" s="12"/>
      <c r="F691" s="12"/>
      <c r="G691" s="12"/>
      <c r="H691" s="12"/>
      <c r="I691" s="12"/>
      <c r="J691" s="12"/>
      <c r="K691" s="23"/>
      <c r="L691" s="12"/>
      <c r="M691" s="12"/>
      <c r="N691" s="12"/>
    </row>
    <row r="692" spans="1:14" s="22" customFormat="1">
      <c r="A692" s="12"/>
      <c r="B692" s="12"/>
      <c r="C692" s="12"/>
      <c r="D692" s="12"/>
      <c r="E692" s="12"/>
      <c r="F692" s="12"/>
      <c r="G692" s="12"/>
      <c r="H692" s="12"/>
      <c r="I692" s="12"/>
      <c r="J692" s="12"/>
      <c r="K692" s="23"/>
      <c r="L692" s="12"/>
      <c r="M692" s="12"/>
      <c r="N692" s="12"/>
    </row>
    <row r="693" spans="1:14" s="22" customFormat="1">
      <c r="A693" s="12"/>
      <c r="B693" s="12"/>
      <c r="C693" s="12"/>
      <c r="D693" s="12"/>
      <c r="E693" s="12"/>
      <c r="F693" s="12"/>
      <c r="G693" s="12"/>
      <c r="H693" s="12"/>
      <c r="I693" s="12"/>
      <c r="J693" s="12"/>
      <c r="K693" s="23"/>
      <c r="L693" s="12"/>
      <c r="M693" s="12"/>
      <c r="N693" s="12"/>
    </row>
    <row r="694" spans="1:14" s="22" customFormat="1">
      <c r="A694" s="12"/>
      <c r="B694" s="12"/>
      <c r="C694" s="12"/>
      <c r="D694" s="12"/>
      <c r="E694" s="12"/>
      <c r="F694" s="12"/>
      <c r="G694" s="12"/>
      <c r="H694" s="12"/>
      <c r="I694" s="12"/>
      <c r="J694" s="12"/>
      <c r="K694" s="23"/>
      <c r="L694" s="12"/>
      <c r="M694" s="12"/>
      <c r="N694" s="12"/>
    </row>
    <row r="695" spans="1:14" s="22" customFormat="1">
      <c r="A695" s="12"/>
      <c r="B695" s="12"/>
      <c r="C695" s="12"/>
      <c r="D695" s="12"/>
      <c r="E695" s="12"/>
      <c r="F695" s="12"/>
      <c r="G695" s="12"/>
      <c r="H695" s="12"/>
      <c r="I695" s="12"/>
      <c r="J695" s="12"/>
      <c r="K695" s="23"/>
      <c r="L695" s="12"/>
      <c r="M695" s="12"/>
      <c r="N695" s="12"/>
    </row>
    <row r="696" spans="1:14" s="22" customFormat="1">
      <c r="A696" s="12"/>
      <c r="B696" s="12"/>
      <c r="C696" s="12"/>
      <c r="D696" s="12"/>
      <c r="E696" s="12"/>
      <c r="F696" s="12"/>
      <c r="G696" s="12"/>
      <c r="H696" s="12"/>
      <c r="I696" s="12"/>
      <c r="J696" s="12"/>
      <c r="K696" s="23"/>
      <c r="L696" s="12"/>
      <c r="M696" s="12"/>
      <c r="N696" s="12"/>
    </row>
    <row r="697" spans="1:14" s="22" customFormat="1">
      <c r="A697" s="12"/>
      <c r="B697" s="12"/>
      <c r="C697" s="12"/>
      <c r="D697" s="12"/>
      <c r="E697" s="12"/>
      <c r="F697" s="12"/>
      <c r="G697" s="12"/>
      <c r="H697" s="12"/>
      <c r="I697" s="12"/>
      <c r="J697" s="12"/>
      <c r="K697" s="23"/>
      <c r="L697" s="12"/>
      <c r="M697" s="12"/>
      <c r="N697" s="12"/>
    </row>
    <row r="698" spans="1:14" s="22" customFormat="1">
      <c r="A698" s="12"/>
      <c r="B698" s="12"/>
      <c r="C698" s="12"/>
      <c r="D698" s="12"/>
      <c r="E698" s="12"/>
      <c r="F698" s="12"/>
      <c r="G698" s="12"/>
      <c r="H698" s="12"/>
      <c r="I698" s="12"/>
      <c r="J698" s="12"/>
      <c r="K698" s="23"/>
      <c r="L698" s="12"/>
      <c r="M698" s="12"/>
      <c r="N698" s="12"/>
    </row>
    <row r="699" spans="1:14" s="22" customFormat="1">
      <c r="A699" s="12"/>
      <c r="B699" s="12"/>
      <c r="C699" s="12"/>
      <c r="D699" s="12"/>
      <c r="E699" s="12"/>
      <c r="F699" s="12"/>
      <c r="G699" s="12"/>
      <c r="H699" s="12"/>
      <c r="I699" s="12"/>
      <c r="J699" s="12"/>
      <c r="K699" s="23"/>
      <c r="L699" s="12"/>
      <c r="M699" s="12"/>
      <c r="N699" s="12"/>
    </row>
    <row r="700" spans="1:14" s="22" customFormat="1">
      <c r="A700" s="12"/>
      <c r="B700" s="12"/>
      <c r="C700" s="12"/>
      <c r="D700" s="12"/>
      <c r="E700" s="12"/>
      <c r="F700" s="12"/>
      <c r="G700" s="12"/>
      <c r="H700" s="12"/>
      <c r="I700" s="12"/>
      <c r="J700" s="12"/>
      <c r="K700" s="23"/>
      <c r="L700" s="12"/>
      <c r="M700" s="12"/>
      <c r="N700" s="12"/>
    </row>
    <row r="701" spans="1:14" s="22" customFormat="1">
      <c r="A701" s="12"/>
      <c r="B701" s="12"/>
      <c r="C701" s="12"/>
      <c r="D701" s="12"/>
      <c r="E701" s="12"/>
      <c r="F701" s="12"/>
      <c r="G701" s="12"/>
      <c r="H701" s="12"/>
      <c r="I701" s="12"/>
      <c r="J701" s="12"/>
      <c r="K701" s="23"/>
      <c r="L701" s="12"/>
      <c r="M701" s="12"/>
      <c r="N701" s="12"/>
    </row>
    <row r="702" spans="1:14" s="22" customFormat="1">
      <c r="A702" s="12"/>
      <c r="B702" s="12"/>
      <c r="C702" s="12"/>
      <c r="D702" s="12"/>
      <c r="E702" s="12"/>
      <c r="F702" s="12"/>
      <c r="G702" s="12"/>
      <c r="H702" s="12"/>
      <c r="I702" s="12"/>
      <c r="J702" s="12"/>
      <c r="K702" s="23"/>
      <c r="L702" s="12"/>
      <c r="M702" s="12"/>
      <c r="N702" s="12"/>
    </row>
    <row r="703" spans="1:14" s="22" customFormat="1">
      <c r="A703" s="12"/>
      <c r="B703" s="12"/>
      <c r="C703" s="12"/>
      <c r="D703" s="12"/>
      <c r="E703" s="12"/>
      <c r="F703" s="12"/>
      <c r="G703" s="12"/>
      <c r="H703" s="12"/>
      <c r="I703" s="12"/>
      <c r="J703" s="12"/>
      <c r="K703" s="23"/>
      <c r="L703" s="12"/>
      <c r="M703" s="12"/>
      <c r="N703" s="12"/>
    </row>
    <row r="704" spans="1:14" s="22" customFormat="1">
      <c r="A704" s="12"/>
      <c r="B704" s="12"/>
      <c r="C704" s="12"/>
      <c r="D704" s="12"/>
      <c r="E704" s="12"/>
      <c r="F704" s="12"/>
      <c r="G704" s="12"/>
      <c r="H704" s="12"/>
      <c r="I704" s="12"/>
      <c r="J704" s="12"/>
      <c r="K704" s="23"/>
      <c r="L704" s="12"/>
      <c r="M704" s="12"/>
      <c r="N704" s="12"/>
    </row>
    <row r="705" spans="1:14" s="22" customFormat="1">
      <c r="A705" s="12"/>
      <c r="B705" s="12"/>
      <c r="C705" s="12"/>
      <c r="D705" s="12"/>
      <c r="E705" s="12"/>
      <c r="F705" s="12"/>
      <c r="G705" s="12"/>
      <c r="H705" s="12"/>
      <c r="I705" s="12"/>
      <c r="J705" s="12"/>
      <c r="K705" s="23"/>
      <c r="L705" s="12"/>
      <c r="M705" s="12"/>
      <c r="N705" s="12"/>
    </row>
    <row r="706" spans="1:14" s="22" customFormat="1">
      <c r="A706" s="12"/>
      <c r="B706" s="12"/>
      <c r="C706" s="12"/>
      <c r="D706" s="12"/>
      <c r="E706" s="12"/>
      <c r="F706" s="12"/>
      <c r="G706" s="12"/>
      <c r="H706" s="12"/>
      <c r="I706" s="12"/>
      <c r="J706" s="12"/>
      <c r="K706" s="23"/>
      <c r="L706" s="12"/>
      <c r="M706" s="12"/>
      <c r="N706" s="12"/>
    </row>
    <row r="707" spans="1:14" s="22" customFormat="1">
      <c r="A707" s="12"/>
      <c r="B707" s="12"/>
      <c r="C707" s="12"/>
      <c r="D707" s="12"/>
      <c r="E707" s="12"/>
      <c r="F707" s="12"/>
      <c r="G707" s="12"/>
      <c r="H707" s="12"/>
      <c r="I707" s="12"/>
      <c r="J707" s="12"/>
      <c r="K707" s="23"/>
      <c r="L707" s="12"/>
      <c r="M707" s="12"/>
      <c r="N707" s="12"/>
    </row>
    <row r="708" spans="1:14" s="22" customFormat="1">
      <c r="A708" s="12"/>
      <c r="B708" s="12"/>
      <c r="C708" s="12"/>
      <c r="D708" s="12"/>
      <c r="E708" s="12"/>
      <c r="F708" s="12"/>
      <c r="G708" s="12"/>
      <c r="H708" s="12"/>
      <c r="I708" s="12"/>
      <c r="J708" s="12"/>
      <c r="K708" s="23"/>
      <c r="L708" s="12"/>
      <c r="M708" s="12"/>
      <c r="N708" s="12"/>
    </row>
    <row r="709" spans="1:14" s="22" customFormat="1">
      <c r="A709" s="12"/>
      <c r="B709" s="12"/>
      <c r="C709" s="12"/>
      <c r="D709" s="12"/>
      <c r="E709" s="12"/>
      <c r="F709" s="12"/>
      <c r="G709" s="12"/>
      <c r="H709" s="12"/>
      <c r="I709" s="12"/>
      <c r="J709" s="12"/>
      <c r="K709" s="23"/>
      <c r="L709" s="12"/>
      <c r="M709" s="12"/>
      <c r="N709" s="12"/>
    </row>
    <row r="710" spans="1:14" s="22" customFormat="1">
      <c r="A710" s="12"/>
      <c r="B710" s="12"/>
      <c r="C710" s="12"/>
      <c r="D710" s="12"/>
      <c r="E710" s="12"/>
      <c r="F710" s="12"/>
      <c r="G710" s="12"/>
      <c r="H710" s="12"/>
      <c r="I710" s="12"/>
      <c r="J710" s="12"/>
      <c r="K710" s="23"/>
      <c r="L710" s="12"/>
      <c r="M710" s="12"/>
      <c r="N710" s="12"/>
    </row>
    <row r="711" spans="1:14" s="22" customFormat="1">
      <c r="A711" s="12"/>
      <c r="B711" s="12"/>
      <c r="C711" s="12"/>
      <c r="D711" s="12"/>
      <c r="E711" s="12"/>
      <c r="F711" s="12"/>
      <c r="G711" s="12"/>
      <c r="H711" s="12"/>
      <c r="I711" s="12"/>
      <c r="J711" s="12"/>
      <c r="K711" s="23"/>
      <c r="L711" s="12"/>
      <c r="M711" s="12"/>
      <c r="N711" s="12"/>
    </row>
    <row r="712" spans="1:14" s="22" customFormat="1">
      <c r="A712" s="12"/>
      <c r="B712" s="12"/>
      <c r="C712" s="12"/>
      <c r="D712" s="12"/>
      <c r="E712" s="12"/>
      <c r="F712" s="12"/>
      <c r="G712" s="12"/>
      <c r="H712" s="12"/>
      <c r="I712" s="12"/>
      <c r="J712" s="12"/>
      <c r="K712" s="23"/>
      <c r="L712" s="12"/>
      <c r="M712" s="12"/>
      <c r="N712" s="12"/>
    </row>
    <row r="713" spans="1:14" s="22" customFormat="1">
      <c r="A713" s="12"/>
      <c r="B713" s="12"/>
      <c r="C713" s="12"/>
      <c r="D713" s="12"/>
      <c r="E713" s="12"/>
      <c r="F713" s="12"/>
      <c r="G713" s="12"/>
      <c r="H713" s="12"/>
      <c r="I713" s="12"/>
      <c r="J713" s="12"/>
      <c r="K713" s="23"/>
      <c r="L713" s="12"/>
      <c r="M713" s="12"/>
      <c r="N713" s="12"/>
    </row>
    <row r="714" spans="1:14" s="22" customFormat="1">
      <c r="A714" s="12"/>
      <c r="B714" s="12"/>
      <c r="C714" s="12"/>
      <c r="D714" s="12"/>
      <c r="E714" s="12"/>
      <c r="F714" s="12"/>
      <c r="G714" s="12"/>
      <c r="H714" s="12"/>
      <c r="I714" s="12"/>
      <c r="J714" s="12"/>
      <c r="K714" s="23"/>
      <c r="L714" s="12"/>
      <c r="M714" s="12"/>
      <c r="N714" s="12"/>
    </row>
    <row r="715" spans="1:14" s="22" customFormat="1">
      <c r="A715" s="12"/>
      <c r="B715" s="12"/>
      <c r="C715" s="12"/>
      <c r="D715" s="12"/>
      <c r="E715" s="12"/>
      <c r="F715" s="12"/>
      <c r="G715" s="12"/>
      <c r="H715" s="12"/>
      <c r="I715" s="12"/>
      <c r="J715" s="12"/>
      <c r="K715" s="23"/>
      <c r="L715" s="12"/>
      <c r="M715" s="12"/>
      <c r="N715" s="12"/>
    </row>
    <row r="716" spans="1:14" s="22" customFormat="1">
      <c r="A716" s="12"/>
      <c r="B716" s="12"/>
      <c r="C716" s="12"/>
      <c r="D716" s="12"/>
      <c r="E716" s="12"/>
      <c r="F716" s="12"/>
      <c r="G716" s="12"/>
      <c r="H716" s="12"/>
      <c r="I716" s="12"/>
      <c r="J716" s="12"/>
      <c r="K716" s="23"/>
      <c r="L716" s="12"/>
      <c r="M716" s="12"/>
      <c r="N716" s="12"/>
    </row>
    <row r="717" spans="1:14" s="22" customFormat="1">
      <c r="A717" s="12"/>
      <c r="B717" s="12"/>
      <c r="C717" s="12"/>
      <c r="D717" s="12"/>
      <c r="E717" s="12"/>
      <c r="F717" s="12"/>
      <c r="G717" s="12"/>
      <c r="H717" s="12"/>
      <c r="I717" s="12"/>
      <c r="J717" s="12"/>
      <c r="K717" s="23"/>
      <c r="L717" s="12"/>
      <c r="M717" s="12"/>
      <c r="N717" s="12"/>
    </row>
    <row r="718" spans="1:14" s="22" customFormat="1">
      <c r="A718" s="12"/>
      <c r="B718" s="12"/>
      <c r="C718" s="12"/>
      <c r="D718" s="12"/>
      <c r="E718" s="12"/>
      <c r="F718" s="12"/>
      <c r="G718" s="12"/>
      <c r="H718" s="12"/>
      <c r="I718" s="12"/>
      <c r="J718" s="12"/>
      <c r="K718" s="23"/>
      <c r="L718" s="12"/>
      <c r="M718" s="12"/>
      <c r="N718" s="12"/>
    </row>
    <row r="719" spans="1:14" s="22" customFormat="1">
      <c r="A719" s="12"/>
      <c r="B719" s="12"/>
      <c r="C719" s="12"/>
      <c r="D719" s="12"/>
      <c r="E719" s="12"/>
      <c r="F719" s="12"/>
      <c r="G719" s="12"/>
      <c r="H719" s="12"/>
      <c r="I719" s="12"/>
      <c r="J719" s="12"/>
      <c r="K719" s="23"/>
      <c r="L719" s="12"/>
      <c r="M719" s="12"/>
      <c r="N719" s="12"/>
    </row>
    <row r="720" spans="1:14" s="22" customFormat="1">
      <c r="A720" s="12"/>
      <c r="B720" s="12"/>
      <c r="C720" s="12"/>
      <c r="D720" s="12"/>
      <c r="E720" s="12"/>
      <c r="F720" s="12"/>
      <c r="G720" s="12"/>
      <c r="H720" s="12"/>
      <c r="I720" s="12"/>
      <c r="J720" s="12"/>
      <c r="K720" s="23"/>
      <c r="L720" s="12"/>
      <c r="M720" s="12"/>
      <c r="N720" s="12"/>
    </row>
    <row r="721" spans="1:14" s="22" customFormat="1">
      <c r="A721" s="12"/>
      <c r="B721" s="12"/>
      <c r="C721" s="12"/>
      <c r="D721" s="12"/>
      <c r="E721" s="12"/>
      <c r="F721" s="12"/>
      <c r="G721" s="12"/>
      <c r="H721" s="12"/>
      <c r="I721" s="12"/>
      <c r="J721" s="12"/>
      <c r="K721" s="23"/>
      <c r="L721" s="12"/>
      <c r="M721" s="12"/>
      <c r="N721" s="12"/>
    </row>
    <row r="722" spans="1:14" s="22" customFormat="1">
      <c r="A722" s="12"/>
      <c r="B722" s="12"/>
      <c r="C722" s="12"/>
      <c r="D722" s="12"/>
      <c r="E722" s="12"/>
      <c r="F722" s="12"/>
      <c r="G722" s="12"/>
      <c r="H722" s="12"/>
      <c r="I722" s="12"/>
      <c r="J722" s="12"/>
      <c r="K722" s="23"/>
      <c r="L722" s="12"/>
      <c r="M722" s="12"/>
      <c r="N722" s="12"/>
    </row>
    <row r="723" spans="1:14" s="22" customFormat="1">
      <c r="A723" s="12"/>
      <c r="B723" s="12"/>
      <c r="C723" s="12"/>
      <c r="D723" s="12"/>
      <c r="E723" s="12"/>
      <c r="F723" s="12"/>
      <c r="G723" s="12"/>
      <c r="H723" s="12"/>
      <c r="I723" s="12"/>
      <c r="J723" s="12"/>
      <c r="K723" s="23"/>
      <c r="L723" s="12"/>
      <c r="M723" s="12"/>
      <c r="N723" s="12"/>
    </row>
    <row r="724" spans="1:14" s="22" customFormat="1">
      <c r="A724" s="12"/>
      <c r="B724" s="12"/>
      <c r="C724" s="12"/>
      <c r="D724" s="12"/>
      <c r="E724" s="12"/>
      <c r="F724" s="12"/>
      <c r="G724" s="12"/>
      <c r="H724" s="12"/>
      <c r="I724" s="12"/>
      <c r="J724" s="12"/>
      <c r="K724" s="23"/>
      <c r="L724" s="12"/>
      <c r="M724" s="12"/>
      <c r="N724" s="12"/>
    </row>
    <row r="725" spans="1:14" s="22" customFormat="1">
      <c r="A725" s="12"/>
      <c r="B725" s="12"/>
      <c r="C725" s="12"/>
      <c r="D725" s="12"/>
      <c r="E725" s="12"/>
      <c r="F725" s="12"/>
      <c r="G725" s="12"/>
      <c r="H725" s="12"/>
      <c r="I725" s="12"/>
      <c r="J725" s="12"/>
      <c r="K725" s="23"/>
      <c r="L725" s="12"/>
      <c r="M725" s="12"/>
      <c r="N725" s="12"/>
    </row>
    <row r="726" spans="1:14" s="22" customFormat="1">
      <c r="A726" s="12"/>
      <c r="B726" s="12"/>
      <c r="C726" s="12"/>
      <c r="D726" s="12"/>
      <c r="E726" s="12"/>
      <c r="F726" s="12"/>
      <c r="G726" s="12"/>
      <c r="H726" s="12"/>
      <c r="I726" s="12"/>
      <c r="J726" s="12"/>
      <c r="K726" s="23"/>
      <c r="L726" s="12"/>
      <c r="M726" s="12"/>
      <c r="N726" s="12"/>
    </row>
    <row r="727" spans="1:14" s="22" customFormat="1">
      <c r="A727" s="12"/>
      <c r="B727" s="12"/>
      <c r="C727" s="12"/>
      <c r="D727" s="12"/>
      <c r="E727" s="12"/>
      <c r="F727" s="12"/>
      <c r="G727" s="12"/>
      <c r="H727" s="12"/>
      <c r="I727" s="12"/>
      <c r="J727" s="12"/>
      <c r="K727" s="23"/>
      <c r="L727" s="12"/>
      <c r="M727" s="12"/>
      <c r="N727" s="12"/>
    </row>
  </sheetData>
  <sheetProtection password="C5C1" sheet="1" objects="1" scenarios="1" formatCells="0" formatColumns="0" formatRows="0" insertColumns="0" insertRows="0" insertHyperlinks="0" deleteColumns="0" deleteRows="0" sort="0" autoFilter="0" pivotTables="0"/>
  <mergeCells count="59">
    <mergeCell ref="G2:K2"/>
    <mergeCell ref="G3:K3"/>
    <mergeCell ref="A2:F2"/>
    <mergeCell ref="A3:F3"/>
    <mergeCell ref="P4:P5"/>
    <mergeCell ref="C5:E5"/>
    <mergeCell ref="C28:D28"/>
    <mergeCell ref="B27:D27"/>
    <mergeCell ref="B21:D21"/>
    <mergeCell ref="C29:D29"/>
    <mergeCell ref="C30:D30"/>
    <mergeCell ref="AL103:AM103"/>
    <mergeCell ref="F5:J5"/>
    <mergeCell ref="L2:N3"/>
    <mergeCell ref="F12:J12"/>
    <mergeCell ref="K5:N5"/>
    <mergeCell ref="N21:N22"/>
    <mergeCell ref="A44:N44"/>
    <mergeCell ref="A45:N45"/>
    <mergeCell ref="A4:O4"/>
    <mergeCell ref="A64:N64"/>
    <mergeCell ref="A65:N65"/>
    <mergeCell ref="A67:N67"/>
    <mergeCell ref="A58:N58"/>
    <mergeCell ref="A59:N59"/>
    <mergeCell ref="A60:N60"/>
    <mergeCell ref="A61:N61"/>
    <mergeCell ref="AK103:AK104"/>
    <mergeCell ref="K12:N12"/>
    <mergeCell ref="N27:N28"/>
    <mergeCell ref="A41:N41"/>
    <mergeCell ref="A39:N39"/>
    <mergeCell ref="A46:N46"/>
    <mergeCell ref="A56:N56"/>
    <mergeCell ref="A57:N57"/>
    <mergeCell ref="A55:N55"/>
    <mergeCell ref="A62:N62"/>
    <mergeCell ref="A63:N63"/>
    <mergeCell ref="C12:E12"/>
    <mergeCell ref="C22:D22"/>
    <mergeCell ref="C23:D23"/>
    <mergeCell ref="C24:D24"/>
    <mergeCell ref="A27:A28"/>
    <mergeCell ref="A68:N68"/>
    <mergeCell ref="B1:J1"/>
    <mergeCell ref="B12:B13"/>
    <mergeCell ref="B5:B6"/>
    <mergeCell ref="AJ103:AJ104"/>
    <mergeCell ref="A21:A22"/>
    <mergeCell ref="C35:D35"/>
    <mergeCell ref="E21:H21"/>
    <mergeCell ref="E27:H27"/>
    <mergeCell ref="I27:M27"/>
    <mergeCell ref="I21:M21"/>
    <mergeCell ref="C31:D31"/>
    <mergeCell ref="C32:D32"/>
    <mergeCell ref="C33:D33"/>
    <mergeCell ref="C34:D34"/>
    <mergeCell ref="C25:D25"/>
  </mergeCells>
  <dataValidations disablePrompts="1" count="4">
    <dataValidation type="list" allowBlank="1" showInputMessage="1" showErrorMessage="1" sqref="A14:A16 A8:A9">
      <formula1>$AQ$105:$AQ$212</formula1>
    </dataValidation>
    <dataValidation type="list" showInputMessage="1" showErrorMessage="1" sqref="A7">
      <formula1>$AQ$105:$AQ$212</formula1>
    </dataValidation>
    <dataValidation type="whole" allowBlank="1" showInputMessage="1" showErrorMessage="1" errorTitle="Abatement (%)" error="Abatement (%) Amount should be between 0 to 100" sqref="C7 C14">
      <formula1>0</formula1>
      <formula2>100</formula2>
    </dataValidation>
    <dataValidation type="whole" allowBlank="1" showInputMessage="1" showErrorMessage="1" sqref="C8:C9 C15:C16">
      <formula1>0</formula1>
      <formula2>100</formula2>
    </dataValidation>
  </dataValidations>
  <printOptions horizontalCentered="1"/>
  <pageMargins left="0.75" right="0.5" top="0.6" bottom="0.4" header="0.3" footer="0.3"/>
  <pageSetup paperSize="9" scale="83"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BJ727"/>
  <sheetViews>
    <sheetView view="pageBreakPreview" zoomScale="85" zoomScaleSheetLayoutView="85" workbookViewId="0">
      <selection activeCell="A16" sqref="A16"/>
    </sheetView>
  </sheetViews>
  <sheetFormatPr defaultRowHeight="15"/>
  <cols>
    <col min="1" max="1" width="15.5703125" style="3" customWidth="1"/>
    <col min="2" max="3" width="11" style="3" customWidth="1"/>
    <col min="4" max="4" width="4.5703125" style="3" customWidth="1"/>
    <col min="5" max="5" width="9.28515625" style="3" customWidth="1"/>
    <col min="6" max="6" width="10.140625" style="3" customWidth="1"/>
    <col min="7" max="7" width="7.85546875" style="3" customWidth="1"/>
    <col min="8" max="8" width="9.85546875" style="3" customWidth="1"/>
    <col min="9" max="9" width="9.140625" style="3" customWidth="1"/>
    <col min="10" max="10" width="7.42578125" style="3" customWidth="1"/>
    <col min="11" max="11" width="8.85546875" style="3" customWidth="1"/>
    <col min="12" max="12" width="8.85546875" style="7" customWidth="1"/>
    <col min="13" max="13" width="9.42578125" style="3" bestFit="1" customWidth="1"/>
    <col min="14" max="14" width="8.28515625" style="3" customWidth="1"/>
    <col min="15" max="15" width="11" style="3" customWidth="1"/>
    <col min="16" max="16" width="5.85546875" customWidth="1"/>
    <col min="17" max="18" width="11" customWidth="1"/>
    <col min="19" max="19" width="10.85546875" customWidth="1"/>
    <col min="37" max="37" width="16.42578125" hidden="1" customWidth="1"/>
    <col min="38" max="38" width="42.7109375" hidden="1" customWidth="1"/>
    <col min="39" max="39" width="14.85546875" hidden="1" customWidth="1"/>
    <col min="40" max="40" width="19.140625" hidden="1" customWidth="1"/>
    <col min="41" max="41" width="0" hidden="1" customWidth="1"/>
    <col min="42" max="42" width="12.28515625" hidden="1" customWidth="1"/>
    <col min="43" max="43" width="0" hidden="1" customWidth="1"/>
    <col min="44" max="44" width="15.28515625" hidden="1" customWidth="1"/>
    <col min="45" max="45" width="10.7109375" hidden="1" customWidth="1"/>
    <col min="46" max="46" width="10.85546875" hidden="1" customWidth="1"/>
    <col min="47" max="47" width="10.7109375" hidden="1" customWidth="1"/>
    <col min="48" max="49" width="0" hidden="1" customWidth="1"/>
    <col min="57" max="57" width="20.140625" bestFit="1" customWidth="1"/>
    <col min="61" max="61" width="11.85546875" customWidth="1"/>
    <col min="63" max="63" width="14.85546875" bestFit="1" customWidth="1"/>
    <col min="64" max="64" width="10.5703125" bestFit="1" customWidth="1"/>
  </cols>
  <sheetData>
    <row r="1" spans="1:61" s="22" customFormat="1" ht="19.5">
      <c r="A1" s="44" t="s">
        <v>86</v>
      </c>
      <c r="B1" s="125"/>
      <c r="C1" s="136" t="s">
        <v>85</v>
      </c>
      <c r="D1" s="136"/>
      <c r="E1" s="136"/>
      <c r="F1" s="136"/>
      <c r="G1" s="136"/>
      <c r="H1" s="136"/>
      <c r="I1" s="136"/>
      <c r="J1" s="136"/>
      <c r="K1" s="137"/>
    </row>
    <row r="2" spans="1:61" ht="17.25">
      <c r="A2" s="192" t="s">
        <v>97</v>
      </c>
      <c r="B2" s="193"/>
      <c r="C2" s="193"/>
      <c r="D2" s="193"/>
      <c r="E2" s="193"/>
      <c r="F2" s="193"/>
      <c r="G2" s="193"/>
      <c r="H2" s="189" t="str">
        <f>CONCATENATE(TEXT(A7,"DD-MM-YYY"),"   to   ",TEXT(EOMONTH(A16,0),"DD-MM-YYY"))</f>
        <v>01-04-2013   to   30-09-2013</v>
      </c>
      <c r="I2" s="190"/>
      <c r="J2" s="190"/>
      <c r="K2" s="190"/>
      <c r="L2" s="191"/>
      <c r="M2" s="177" t="str">
        <f>IF(A5=A12,CONCATENATE("FY"," ",A5),CONCATENATE("FY"," ",A5," &amp; FY ",A12))</f>
        <v>FY 2013-14</v>
      </c>
      <c r="N2" s="177"/>
      <c r="O2" s="177"/>
    </row>
    <row r="3" spans="1:61" ht="15.75">
      <c r="A3" s="194" t="s">
        <v>123</v>
      </c>
      <c r="B3" s="195"/>
      <c r="C3" s="195"/>
      <c r="D3" s="195"/>
      <c r="E3" s="195"/>
      <c r="F3" s="195"/>
      <c r="G3" s="195"/>
      <c r="H3" s="189" t="str">
        <f>IF(A6=A13,CONCATENATE(A6),CONCATENATE(" ",A6,"    to    ",A13))</f>
        <v xml:space="preserve"> Quarter-1    to    Quarter-2</v>
      </c>
      <c r="I3" s="190"/>
      <c r="J3" s="190"/>
      <c r="K3" s="190"/>
      <c r="L3" s="191"/>
      <c r="M3" s="177"/>
      <c r="N3" s="177"/>
      <c r="O3" s="177"/>
    </row>
    <row r="4" spans="1:61" ht="15.75" customHeight="1">
      <c r="A4" s="181" t="s">
        <v>140</v>
      </c>
      <c r="B4" s="181"/>
      <c r="C4" s="181"/>
      <c r="D4" s="181"/>
      <c r="E4" s="181"/>
      <c r="F4" s="181"/>
      <c r="G4" s="181"/>
      <c r="H4" s="181"/>
      <c r="I4" s="181"/>
      <c r="J4" s="181"/>
      <c r="K4" s="181"/>
      <c r="L4" s="181"/>
      <c r="M4" s="181"/>
      <c r="N4" s="181"/>
      <c r="O4" s="181"/>
      <c r="Q4" s="196" t="s">
        <v>125</v>
      </c>
    </row>
    <row r="5" spans="1:61" ht="15" customHeight="1">
      <c r="A5" s="103" t="str">
        <f>VLOOKUP(A7,$AR$105:$AU$200,4)</f>
        <v>2013-14</v>
      </c>
      <c r="B5" s="138" t="s">
        <v>139</v>
      </c>
      <c r="C5" s="138" t="s">
        <v>172</v>
      </c>
      <c r="D5" s="167" t="s">
        <v>116</v>
      </c>
      <c r="E5" s="168"/>
      <c r="F5" s="169"/>
      <c r="G5" s="174" t="s">
        <v>91</v>
      </c>
      <c r="H5" s="175"/>
      <c r="I5" s="175"/>
      <c r="J5" s="175"/>
      <c r="K5" s="176"/>
      <c r="L5" s="153" t="s">
        <v>136</v>
      </c>
      <c r="M5" s="153"/>
      <c r="N5" s="153"/>
      <c r="O5" s="154"/>
      <c r="Q5" s="197"/>
    </row>
    <row r="6" spans="1:61" ht="45">
      <c r="A6" s="104" t="str">
        <f>VLOOKUP(A7,$AR$105:$AT$200,3)</f>
        <v>Quarter-1</v>
      </c>
      <c r="B6" s="139"/>
      <c r="C6" s="139"/>
      <c r="D6" s="13" t="s">
        <v>117</v>
      </c>
      <c r="E6" s="13" t="s">
        <v>118</v>
      </c>
      <c r="F6" s="13" t="s">
        <v>119</v>
      </c>
      <c r="G6" s="102" t="s">
        <v>120</v>
      </c>
      <c r="H6" s="102" t="s">
        <v>18</v>
      </c>
      <c r="I6" s="102" t="s">
        <v>3</v>
      </c>
      <c r="J6" s="102" t="s">
        <v>2</v>
      </c>
      <c r="K6" s="102" t="s">
        <v>87</v>
      </c>
      <c r="L6" s="101" t="s">
        <v>92</v>
      </c>
      <c r="M6" s="101" t="s">
        <v>129</v>
      </c>
      <c r="N6" s="101" t="s">
        <v>128</v>
      </c>
      <c r="O6" s="101" t="s">
        <v>93</v>
      </c>
      <c r="Q6" s="101" t="s">
        <v>124</v>
      </c>
    </row>
    <row r="7" spans="1:61">
      <c r="A7" s="20">
        <v>41365</v>
      </c>
      <c r="B7" s="14">
        <v>1030900</v>
      </c>
      <c r="C7" s="127">
        <f>ROUND((B7*100)/(100+(G7*1.03)-((G7*1.03)*D7%)),0)</f>
        <v>1000000</v>
      </c>
      <c r="D7" s="99">
        <v>75</v>
      </c>
      <c r="E7" s="14">
        <f>ROUND(C7*D7%,0)</f>
        <v>750000</v>
      </c>
      <c r="F7" s="14">
        <f>ROUND(C7-E7,0)</f>
        <v>250000</v>
      </c>
      <c r="G7" s="109">
        <f>VLOOKUP(A7,$AR$105:$AU$212,2)</f>
        <v>12</v>
      </c>
      <c r="H7" s="14">
        <f>ROUND(F7*G7%,0)</f>
        <v>30000</v>
      </c>
      <c r="I7" s="15">
        <f>ROUND(H7*2%,0)</f>
        <v>600</v>
      </c>
      <c r="J7" s="15">
        <f>IF(A7&gt;DATEVALUE("30-Apr-2007"),ROUND(H7*1%,0),0)</f>
        <v>300</v>
      </c>
      <c r="K7" s="107">
        <f>ROUND(SUM(H7:J7),0)</f>
        <v>30900</v>
      </c>
      <c r="L7" s="14">
        <v>20000</v>
      </c>
      <c r="M7" s="15">
        <f>ROUND(L7*2%,0)</f>
        <v>400</v>
      </c>
      <c r="N7" s="15">
        <f>IF(A7&gt;DATEVALUE("30-Apr-2007"),ROUND(L7*1%,0),0)</f>
        <v>200</v>
      </c>
      <c r="O7" s="116">
        <f>ROUND(SUM(L7:N7),0)</f>
        <v>20600</v>
      </c>
      <c r="Q7" s="14">
        <v>0</v>
      </c>
    </row>
    <row r="8" spans="1:61" s="6" customFormat="1">
      <c r="A8" s="87">
        <f>EOMONTH(A7,0)+1</f>
        <v>41395</v>
      </c>
      <c r="B8" s="14">
        <f>1500000*103.09/100</f>
        <v>1546350</v>
      </c>
      <c r="C8" s="127">
        <f>ROUND((B8*100)/(100+(G8*1.03)-((G8*1.03)*D8%)),0)</f>
        <v>1500000</v>
      </c>
      <c r="D8" s="99">
        <v>75</v>
      </c>
      <c r="E8" s="14">
        <f>ROUND(C8*D8%,0)</f>
        <v>1125000</v>
      </c>
      <c r="F8" s="14">
        <f>ROUND(C8-E8,0)</f>
        <v>375000</v>
      </c>
      <c r="G8" s="109">
        <f>VLOOKUP(A8,$AR$105:$AU$212,2)</f>
        <v>12</v>
      </c>
      <c r="H8" s="14">
        <f>ROUND(F8*G8%,0)</f>
        <v>45000</v>
      </c>
      <c r="I8" s="15">
        <f>ROUND(H8*2%,0)</f>
        <v>900</v>
      </c>
      <c r="J8" s="15">
        <f>IF(A8&gt;DATEVALUE("01-May-2007"),ROUND(H8*1%,0),0)</f>
        <v>450</v>
      </c>
      <c r="K8" s="107">
        <f>ROUND(SUM(H8:J8),0)</f>
        <v>46350</v>
      </c>
      <c r="L8" s="14">
        <v>25000</v>
      </c>
      <c r="M8" s="15">
        <f>ROUND(L8*2%,0)</f>
        <v>500</v>
      </c>
      <c r="N8" s="15">
        <f>IF(A8&gt;DATEVALUE("30-Apr-2007"),ROUND(L8*1%,0),0)</f>
        <v>250</v>
      </c>
      <c r="O8" s="116">
        <f>ROUND(SUM(L8:N8),0)</f>
        <v>25750</v>
      </c>
      <c r="Q8" s="14">
        <v>0</v>
      </c>
      <c r="R8"/>
      <c r="AX8"/>
      <c r="AY8"/>
      <c r="AZ8"/>
      <c r="BA8"/>
      <c r="BB8"/>
      <c r="BC8"/>
    </row>
    <row r="9" spans="1:61" s="6" customFormat="1">
      <c r="A9" s="87">
        <f>EOMONTH(A8,0)+1</f>
        <v>41426</v>
      </c>
      <c r="B9" s="14">
        <v>2061800</v>
      </c>
      <c r="C9" s="127">
        <f>ROUND((B9*100)/(100+(G9*1.03)-((G9*1.03)*D9%)),0)</f>
        <v>2000000</v>
      </c>
      <c r="D9" s="99">
        <v>75</v>
      </c>
      <c r="E9" s="14">
        <f>ROUND(C9*D9%,0)</f>
        <v>1500000</v>
      </c>
      <c r="F9" s="14">
        <f>ROUND(C9-E9,0)</f>
        <v>500000</v>
      </c>
      <c r="G9" s="109">
        <f>VLOOKUP(A9,$AR$105:$AU$212,2)</f>
        <v>12</v>
      </c>
      <c r="H9" s="14">
        <f>ROUND(F9*G9%,0)</f>
        <v>60000</v>
      </c>
      <c r="I9" s="15">
        <f>ROUND(H9*2%,0)</f>
        <v>1200</v>
      </c>
      <c r="J9" s="15">
        <f>IF(A9&gt;DATEVALUE("01-May-2007"),ROUND(H9*1%,0),0)</f>
        <v>600</v>
      </c>
      <c r="K9" s="107">
        <f>ROUND(SUM(H9:J9),0)</f>
        <v>61800</v>
      </c>
      <c r="L9" s="14">
        <v>30000</v>
      </c>
      <c r="M9" s="15">
        <f>ROUND(L9*2%,0)</f>
        <v>600</v>
      </c>
      <c r="N9" s="15">
        <f>IF(A9&gt;DATEVALUE("30-Apr-2007"),ROUND(L9*1%,0),0)</f>
        <v>300</v>
      </c>
      <c r="O9" s="116">
        <f>ROUND(SUM(L9:N9),0)</f>
        <v>30900</v>
      </c>
      <c r="Q9" s="14">
        <v>0</v>
      </c>
      <c r="R9"/>
      <c r="AX9"/>
      <c r="AY9"/>
      <c r="AZ9"/>
      <c r="BA9"/>
      <c r="BB9"/>
      <c r="BC9"/>
    </row>
    <row r="10" spans="1:61" s="3" customFormat="1">
      <c r="A10" s="9" t="str">
        <f>CONCATENATE("Total"," ",A6)</f>
        <v>Total Quarter-1</v>
      </c>
      <c r="B10" s="16">
        <f>SUM(B7:B9)</f>
        <v>4639050</v>
      </c>
      <c r="C10" s="132">
        <f>SUM(C7:C9)</f>
        <v>4500000</v>
      </c>
      <c r="D10" s="100"/>
      <c r="E10" s="16">
        <f>SUM(E7:E9)</f>
        <v>3375000</v>
      </c>
      <c r="F10" s="16">
        <f t="shared" ref="F10" si="0">SUM(F7:F9)</f>
        <v>1125000</v>
      </c>
      <c r="G10" s="110">
        <f>G9</f>
        <v>12</v>
      </c>
      <c r="H10" s="16">
        <f>SUM(H7:H9)</f>
        <v>135000</v>
      </c>
      <c r="I10" s="16">
        <f>ROUND(H10*2%,0)</f>
        <v>2700</v>
      </c>
      <c r="J10" s="16">
        <f>ROUND(H10*1%,0)</f>
        <v>1350</v>
      </c>
      <c r="K10" s="108">
        <f>SUM(H10:J10)</f>
        <v>139050</v>
      </c>
      <c r="L10" s="16">
        <f>SUM(L7:L9)</f>
        <v>75000</v>
      </c>
      <c r="M10" s="16">
        <f>ROUND(L10*2%,0)</f>
        <v>1500</v>
      </c>
      <c r="N10" s="16">
        <f>ROUND(L10*1%,0)</f>
        <v>750</v>
      </c>
      <c r="O10" s="16">
        <f>SUM(L10:N10)</f>
        <v>77250</v>
      </c>
      <c r="Q10" s="16">
        <f>SUM(Q7:Q9)</f>
        <v>0</v>
      </c>
      <c r="R10"/>
      <c r="AX10"/>
      <c r="AY10"/>
      <c r="AZ10"/>
      <c r="BA10"/>
      <c r="BB10"/>
      <c r="BC10"/>
    </row>
    <row r="11" spans="1:61" s="2" customFormat="1">
      <c r="A11" s="11"/>
      <c r="B11" s="17"/>
      <c r="C11" s="17"/>
      <c r="D11" s="17"/>
      <c r="E11" s="17"/>
      <c r="F11" s="17"/>
      <c r="G11" s="17"/>
      <c r="H11" s="17"/>
      <c r="I11" s="18"/>
      <c r="J11" s="17"/>
      <c r="K11" s="17"/>
      <c r="L11" s="7"/>
      <c r="M11" s="7"/>
      <c r="N11" s="7"/>
      <c r="O11" s="7"/>
      <c r="Q11" s="18"/>
      <c r="R11" s="18"/>
      <c r="AY11"/>
      <c r="AZ11"/>
      <c r="BA11"/>
      <c r="BB11"/>
      <c r="BC11"/>
      <c r="BD11"/>
    </row>
    <row r="12" spans="1:61" s="3" customFormat="1" ht="15" customHeight="1">
      <c r="A12" s="103" t="str">
        <f>VLOOKUP(A16,$AR$105:$AU$200,4)</f>
        <v>2013-14</v>
      </c>
      <c r="B12" s="138" t="s">
        <v>139</v>
      </c>
      <c r="C12" s="138" t="s">
        <v>134</v>
      </c>
      <c r="D12" s="167" t="s">
        <v>116</v>
      </c>
      <c r="E12" s="168"/>
      <c r="F12" s="169"/>
      <c r="G12" s="174" t="s">
        <v>91</v>
      </c>
      <c r="H12" s="175"/>
      <c r="I12" s="175"/>
      <c r="J12" s="175"/>
      <c r="K12" s="176"/>
      <c r="L12" s="153" t="s">
        <v>135</v>
      </c>
      <c r="M12" s="153"/>
      <c r="N12" s="153"/>
      <c r="O12" s="154"/>
      <c r="Q12" s="19"/>
      <c r="R12" s="19"/>
      <c r="AX12"/>
      <c r="AY12"/>
      <c r="AZ12"/>
      <c r="BA12"/>
      <c r="BB12"/>
      <c r="BC12"/>
    </row>
    <row r="13" spans="1:61" s="3" customFormat="1" ht="45">
      <c r="A13" s="104" t="str">
        <f>VLOOKUP(A16,$AR$105:$AT$200,3)</f>
        <v>Quarter-2</v>
      </c>
      <c r="B13" s="139"/>
      <c r="C13" s="139"/>
      <c r="D13" s="13" t="s">
        <v>117</v>
      </c>
      <c r="E13" s="13" t="s">
        <v>118</v>
      </c>
      <c r="F13" s="13" t="s">
        <v>119</v>
      </c>
      <c r="G13" s="102" t="s">
        <v>120</v>
      </c>
      <c r="H13" s="102" t="s">
        <v>18</v>
      </c>
      <c r="I13" s="102" t="s">
        <v>3</v>
      </c>
      <c r="J13" s="102" t="s">
        <v>2</v>
      </c>
      <c r="K13" s="102" t="s">
        <v>87</v>
      </c>
      <c r="L13" s="101" t="s">
        <v>92</v>
      </c>
      <c r="M13" s="101" t="s">
        <v>129</v>
      </c>
      <c r="N13" s="101" t="s">
        <v>128</v>
      </c>
      <c r="O13" s="101" t="s">
        <v>93</v>
      </c>
      <c r="Q13" s="101" t="s">
        <v>124</v>
      </c>
      <c r="R13"/>
      <c r="AX13"/>
      <c r="AY13"/>
      <c r="AZ13"/>
      <c r="BA13"/>
      <c r="BB13"/>
      <c r="BC13"/>
      <c r="BD13"/>
      <c r="BE13"/>
      <c r="BF13"/>
      <c r="BG13"/>
      <c r="BH13"/>
      <c r="BI13"/>
    </row>
    <row r="14" spans="1:61" ht="15" customHeight="1">
      <c r="A14" s="118">
        <f>EOMONTH(A9,0)+1</f>
        <v>41456</v>
      </c>
      <c r="B14" s="119">
        <v>1500000</v>
      </c>
      <c r="C14" s="127">
        <f>ROUND((B14*100)/(100+(G14*1.03)-((G14*1.03)*D14%)),0)</f>
        <v>1455039</v>
      </c>
      <c r="D14" s="120">
        <v>75</v>
      </c>
      <c r="E14" s="119">
        <f>ROUND(C14*D14%,0)</f>
        <v>1091279</v>
      </c>
      <c r="F14" s="119">
        <f>ROUND(C14-E14,0)</f>
        <v>363760</v>
      </c>
      <c r="G14" s="121">
        <f>VLOOKUP(A14,$AR$105:$AU$212,2)</f>
        <v>12</v>
      </c>
      <c r="H14" s="119">
        <f>ROUND(F14*G14%,0)</f>
        <v>43651</v>
      </c>
      <c r="I14" s="122">
        <f>ROUND(H14*2%,0)</f>
        <v>873</v>
      </c>
      <c r="J14" s="122">
        <f>IF(A14&gt;DATEVALUE("30-Apr-2007"),ROUND(H14*1%,0),0)</f>
        <v>437</v>
      </c>
      <c r="K14" s="123">
        <f>ROUND(SUM(H14:J14),0)</f>
        <v>44961</v>
      </c>
      <c r="L14" s="119">
        <v>35000</v>
      </c>
      <c r="M14" s="122">
        <f>ROUND(L14*2%,0)</f>
        <v>700</v>
      </c>
      <c r="N14" s="122">
        <f>IF(A14&gt;DATEVALUE("30-Apr-2007"),ROUND(L14*1%,0),0)</f>
        <v>350</v>
      </c>
      <c r="O14" s="124">
        <f>ROUND(SUM(L14:N14),0)</f>
        <v>36050</v>
      </c>
      <c r="Q14" s="14">
        <v>0</v>
      </c>
    </row>
    <row r="15" spans="1:61">
      <c r="A15" s="87">
        <f>EOMONTH(A14,0)+1</f>
        <v>41487</v>
      </c>
      <c r="B15" s="14">
        <v>2000000</v>
      </c>
      <c r="C15" s="127">
        <f>ROUND((B15*100)/(100+(G15*1.03)-((G15*1.03)*D15%)),0)</f>
        <v>1940052</v>
      </c>
      <c r="D15" s="99">
        <v>75</v>
      </c>
      <c r="E15" s="14">
        <f>ROUND(C15*D15%,0)</f>
        <v>1455039</v>
      </c>
      <c r="F15" s="14">
        <f>ROUND(C15-E15,0)</f>
        <v>485013</v>
      </c>
      <c r="G15" s="109">
        <f>VLOOKUP(A15,$AR$105:$AU$212,2)</f>
        <v>12</v>
      </c>
      <c r="H15" s="14">
        <f>ROUND(F15*G15%,0)</f>
        <v>58202</v>
      </c>
      <c r="I15" s="15">
        <f>ROUND(H15*2%,0)</f>
        <v>1164</v>
      </c>
      <c r="J15" s="15">
        <f>IF(A15&gt;DATEVALUE("01-May-2007"),ROUND(H15*1%,0),0)</f>
        <v>582</v>
      </c>
      <c r="K15" s="107">
        <f>ROUND(SUM(H15:J15),0)</f>
        <v>59948</v>
      </c>
      <c r="L15" s="14">
        <v>40000</v>
      </c>
      <c r="M15" s="15">
        <f t="shared" ref="M15:M16" si="1">ROUND(L15*2%,0)</f>
        <v>800</v>
      </c>
      <c r="N15" s="15">
        <f>IF(A15&gt;DATEVALUE("30-Apr-2007"),ROUND(L15*1%,0),0)</f>
        <v>400</v>
      </c>
      <c r="O15" s="117">
        <f>ROUND(SUM(L15:N15),0)</f>
        <v>41200</v>
      </c>
      <c r="Q15" s="14">
        <v>0</v>
      </c>
    </row>
    <row r="16" spans="1:61">
      <c r="A16" s="87">
        <f>EOMONTH(A15,0)+1</f>
        <v>41518</v>
      </c>
      <c r="B16" s="14">
        <v>2500000</v>
      </c>
      <c r="C16" s="127">
        <f>ROUND((B16*100)/(100+(G16*1.03)-((G16*1.03)*D16%)),0)</f>
        <v>2425065</v>
      </c>
      <c r="D16" s="99">
        <v>75</v>
      </c>
      <c r="E16" s="14">
        <f>ROUND(C16*D16%,0)</f>
        <v>1818799</v>
      </c>
      <c r="F16" s="14">
        <f>ROUND(C16-E16,0)</f>
        <v>606266</v>
      </c>
      <c r="G16" s="109">
        <f>VLOOKUP(A16,$AR$105:$AU$212,2)</f>
        <v>12</v>
      </c>
      <c r="H16" s="14">
        <f>ROUND(F16*G16%,0)</f>
        <v>72752</v>
      </c>
      <c r="I16" s="15">
        <f>ROUND(H16*2%,0)</f>
        <v>1455</v>
      </c>
      <c r="J16" s="15">
        <f>IF(A16&gt;DATEVALUE("01-May-2007"),ROUND(H16*1%,0),0)</f>
        <v>728</v>
      </c>
      <c r="K16" s="107">
        <f>ROUND(SUM(H16:J16),0)</f>
        <v>74935</v>
      </c>
      <c r="L16" s="14">
        <v>55000</v>
      </c>
      <c r="M16" s="15">
        <f t="shared" si="1"/>
        <v>1100</v>
      </c>
      <c r="N16" s="15">
        <f>IF(A16&gt;DATEVALUE("30-Apr-2007"),ROUND(L16*1%,0),0)</f>
        <v>550</v>
      </c>
      <c r="O16" s="117">
        <f>ROUND(SUM(L16:N16),0)</f>
        <v>56650</v>
      </c>
      <c r="Q16" s="14">
        <v>0</v>
      </c>
    </row>
    <row r="17" spans="1:62" s="3" customFormat="1">
      <c r="A17" s="9" t="str">
        <f>CONCATENATE("Total"," ",A13)</f>
        <v>Total Quarter-2</v>
      </c>
      <c r="B17" s="16">
        <f>SUM(B14:B16)</f>
        <v>6000000</v>
      </c>
      <c r="C17" s="132">
        <f>SUM(C14:C16)</f>
        <v>5820156</v>
      </c>
      <c r="D17" s="100"/>
      <c r="E17" s="16">
        <f t="shared" ref="E17:F17" si="2">SUM(E14:E16)</f>
        <v>4365117</v>
      </c>
      <c r="F17" s="16">
        <f t="shared" si="2"/>
        <v>1455039</v>
      </c>
      <c r="G17" s="110">
        <f>G16</f>
        <v>12</v>
      </c>
      <c r="H17" s="16">
        <f>SUM(H14:H16)</f>
        <v>174605</v>
      </c>
      <c r="I17" s="16">
        <f>ROUND(H17*2%,0)</f>
        <v>3492</v>
      </c>
      <c r="J17" s="16">
        <f>ROUND(H17*1%,0)</f>
        <v>1746</v>
      </c>
      <c r="K17" s="108">
        <f>SUM(H17:J17)</f>
        <v>179843</v>
      </c>
      <c r="L17" s="16">
        <f t="shared" ref="L17" si="3">SUM(L14:L16)</f>
        <v>130000</v>
      </c>
      <c r="M17" s="16">
        <f>ROUND(L17*2%,0)</f>
        <v>2600</v>
      </c>
      <c r="N17" s="16">
        <f>ROUND(L17*1%,0)</f>
        <v>1300</v>
      </c>
      <c r="O17" s="16">
        <f>SUM(L17:N17)</f>
        <v>133900</v>
      </c>
      <c r="Q17" s="16">
        <f>SUM(Q14:Q16)</f>
        <v>0</v>
      </c>
      <c r="R17"/>
      <c r="AX17"/>
      <c r="AY17"/>
      <c r="AZ17"/>
      <c r="BA17"/>
      <c r="BB17"/>
      <c r="BC17"/>
      <c r="BD17"/>
      <c r="BE17"/>
      <c r="BF17"/>
      <c r="BG17"/>
      <c r="BH17"/>
      <c r="BI17"/>
    </row>
    <row r="18" spans="1:62" s="2" customFormat="1">
      <c r="A18" s="11"/>
      <c r="B18" s="17"/>
      <c r="C18" s="17"/>
      <c r="D18" s="17"/>
      <c r="E18" s="17"/>
      <c r="F18" s="17"/>
      <c r="G18" s="17"/>
      <c r="H18" s="17"/>
      <c r="I18" s="18"/>
      <c r="J18" s="17"/>
      <c r="K18" s="17"/>
      <c r="L18" s="7"/>
      <c r="M18" s="7"/>
      <c r="N18" s="7"/>
      <c r="O18" s="7"/>
      <c r="Q18" s="18"/>
      <c r="AY18"/>
      <c r="AZ18"/>
      <c r="BA18"/>
      <c r="BB18"/>
      <c r="BC18"/>
      <c r="BD18"/>
      <c r="BE18"/>
      <c r="BF18"/>
      <c r="BG18"/>
      <c r="BH18"/>
      <c r="BI18"/>
      <c r="BJ18"/>
    </row>
    <row r="19" spans="1:62">
      <c r="A19" s="9" t="str">
        <f>CONCATENATE("Total"," ","Q",RIGHT(A6,1)," + Q",RIGHT(A13,1))</f>
        <v>Total Q1 + Q2</v>
      </c>
      <c r="B19" s="16">
        <f>B17+B10</f>
        <v>10639050</v>
      </c>
      <c r="C19" s="16">
        <f>C17+C10</f>
        <v>10320156</v>
      </c>
      <c r="D19" s="16"/>
      <c r="E19" s="16">
        <f t="shared" ref="E19" si="4">E17+E10</f>
        <v>7740117</v>
      </c>
      <c r="F19" s="16">
        <f>F17+F10</f>
        <v>2580039</v>
      </c>
      <c r="G19" s="16"/>
      <c r="H19" s="16">
        <f>H17+H10</f>
        <v>309605</v>
      </c>
      <c r="I19" s="16">
        <f>I17+I10</f>
        <v>6192</v>
      </c>
      <c r="J19" s="16">
        <f t="shared" ref="J19:N19" si="5">J17+J10</f>
        <v>3096</v>
      </c>
      <c r="K19" s="108">
        <f t="shared" si="5"/>
        <v>318893</v>
      </c>
      <c r="L19" s="16">
        <f t="shared" si="5"/>
        <v>205000</v>
      </c>
      <c r="M19" s="16">
        <f t="shared" si="5"/>
        <v>4100</v>
      </c>
      <c r="N19" s="16">
        <f t="shared" si="5"/>
        <v>2050</v>
      </c>
      <c r="O19" s="16">
        <f>O17+O10</f>
        <v>211150</v>
      </c>
    </row>
    <row r="20" spans="1:62" s="3" customFormat="1">
      <c r="A20" s="12"/>
      <c r="B20" s="19"/>
      <c r="C20" s="19"/>
      <c r="D20" s="19"/>
      <c r="E20" s="19"/>
      <c r="F20" s="19"/>
      <c r="G20" s="19"/>
      <c r="H20" s="19"/>
      <c r="I20" s="19"/>
      <c r="J20" s="19"/>
      <c r="K20" s="19"/>
      <c r="L20" s="7"/>
      <c r="M20" s="7"/>
      <c r="N20" s="7"/>
      <c r="O20" s="7"/>
      <c r="AY20"/>
      <c r="AZ20"/>
      <c r="BA20"/>
      <c r="BB20"/>
      <c r="BC20"/>
      <c r="BD20"/>
      <c r="BE20"/>
      <c r="BF20"/>
      <c r="BG20"/>
      <c r="BH20"/>
      <c r="BI20"/>
      <c r="BJ20"/>
    </row>
    <row r="21" spans="1:62" s="3" customFormat="1">
      <c r="A21" s="142" t="s">
        <v>43</v>
      </c>
      <c r="B21" s="126"/>
      <c r="C21" s="186" t="s">
        <v>94</v>
      </c>
      <c r="D21" s="187"/>
      <c r="E21" s="188"/>
      <c r="F21" s="146" t="s">
        <v>122</v>
      </c>
      <c r="G21" s="147"/>
      <c r="H21" s="147"/>
      <c r="I21" s="148"/>
      <c r="J21" s="146" t="s">
        <v>90</v>
      </c>
      <c r="K21" s="147"/>
      <c r="L21" s="147"/>
      <c r="M21" s="147"/>
      <c r="N21" s="148"/>
      <c r="O21" s="155" t="s">
        <v>41</v>
      </c>
      <c r="AY21"/>
      <c r="AZ21"/>
      <c r="BA21"/>
      <c r="BB21"/>
      <c r="BC21"/>
      <c r="BD21"/>
      <c r="BE21"/>
      <c r="BF21"/>
      <c r="BG21"/>
      <c r="BH21"/>
      <c r="BI21"/>
      <c r="BJ21"/>
    </row>
    <row r="22" spans="1:62" s="19" customFormat="1" ht="45">
      <c r="A22" s="143"/>
      <c r="B22" s="1"/>
      <c r="C22" s="1" t="s">
        <v>42</v>
      </c>
      <c r="D22" s="144" t="s">
        <v>0</v>
      </c>
      <c r="E22" s="145"/>
      <c r="F22" s="13" t="s">
        <v>18</v>
      </c>
      <c r="G22" s="13" t="s">
        <v>3</v>
      </c>
      <c r="H22" s="13" t="s">
        <v>2</v>
      </c>
      <c r="I22" s="13" t="s">
        <v>87</v>
      </c>
      <c r="J22" s="1" t="s">
        <v>1</v>
      </c>
      <c r="K22" s="1" t="s">
        <v>121</v>
      </c>
      <c r="L22" s="1" t="s">
        <v>88</v>
      </c>
      <c r="M22" s="1" t="s">
        <v>130</v>
      </c>
      <c r="N22" s="1" t="s">
        <v>89</v>
      </c>
      <c r="O22" s="156"/>
      <c r="Q22" s="105" t="s">
        <v>126</v>
      </c>
      <c r="R22" s="105" t="s">
        <v>127</v>
      </c>
      <c r="AY22" s="21"/>
      <c r="AZ22" s="21"/>
      <c r="BA22" s="21"/>
      <c r="BB22" s="21"/>
      <c r="BC22" s="21"/>
      <c r="BD22" s="21"/>
      <c r="BE22" s="21"/>
      <c r="BF22" s="21"/>
      <c r="BG22" s="21"/>
      <c r="BH22" s="21"/>
      <c r="BI22" s="21"/>
      <c r="BJ22" s="21"/>
    </row>
    <row r="23" spans="1:62" s="19" customFormat="1">
      <c r="A23" s="88" t="str">
        <f>A6</f>
        <v>Quarter-1</v>
      </c>
      <c r="B23" s="47"/>
      <c r="C23" s="47">
        <f>VLOOKUP(A9,$AK$105:$AM$212,3)</f>
        <v>41460</v>
      </c>
      <c r="D23" s="170">
        <v>41573</v>
      </c>
      <c r="E23" s="171"/>
      <c r="F23" s="14">
        <f>H10-L10</f>
        <v>60000</v>
      </c>
      <c r="G23" s="14">
        <f>I10-M10</f>
        <v>1200</v>
      </c>
      <c r="H23" s="14">
        <f>J10-N10</f>
        <v>600</v>
      </c>
      <c r="I23" s="111">
        <f>SUM(F23:H23)</f>
        <v>61800</v>
      </c>
      <c r="J23" s="84">
        <f>IF(D23-C23&gt;0,D23-C23,0)</f>
        <v>113</v>
      </c>
      <c r="K23" s="35">
        <f t="shared" ref="K23:M24" si="6">ROUND(F23*$Q23*$J23/$R23,0)</f>
        <v>3344</v>
      </c>
      <c r="L23" s="35">
        <f t="shared" si="6"/>
        <v>67</v>
      </c>
      <c r="M23" s="35">
        <f t="shared" si="6"/>
        <v>33</v>
      </c>
      <c r="N23" s="113">
        <f>SUM(K23:M23)</f>
        <v>3444</v>
      </c>
      <c r="O23" s="34">
        <f>N23+I23</f>
        <v>65244</v>
      </c>
      <c r="Q23" s="46">
        <f>VLOOKUP(A9,$AR$105:$AW$212,6)</f>
        <v>0.18</v>
      </c>
      <c r="R23" s="106">
        <f>VLOOKUP(A5,$AU$104:$AV$200,2)</f>
        <v>365</v>
      </c>
      <c r="AY23" s="21"/>
      <c r="AZ23" s="21"/>
      <c r="BA23" s="21"/>
      <c r="BB23" s="21"/>
      <c r="BC23" s="21"/>
      <c r="BD23" s="21"/>
      <c r="BE23" s="21"/>
      <c r="BF23" s="21"/>
      <c r="BG23" s="21"/>
      <c r="BH23" s="21"/>
      <c r="BI23" s="21"/>
      <c r="BJ23" s="21"/>
    </row>
    <row r="24" spans="1:62" s="19" customFormat="1">
      <c r="A24" s="89" t="str">
        <f>A13</f>
        <v>Quarter-2</v>
      </c>
      <c r="B24" s="82"/>
      <c r="C24" s="82">
        <f>VLOOKUP(A16,$AK$105:$AM$212,3)</f>
        <v>41552</v>
      </c>
      <c r="D24" s="151">
        <f>D23</f>
        <v>41573</v>
      </c>
      <c r="E24" s="152"/>
      <c r="F24" s="42">
        <f>H17-L17</f>
        <v>44605</v>
      </c>
      <c r="G24" s="42">
        <f>I17-M17</f>
        <v>892</v>
      </c>
      <c r="H24" s="42">
        <f>J17-N17</f>
        <v>446</v>
      </c>
      <c r="I24" s="114">
        <f>SUM(F24:H24)</f>
        <v>45943</v>
      </c>
      <c r="J24" s="85">
        <f>IF(D24-C24&gt;0,D24-C24,0)</f>
        <v>21</v>
      </c>
      <c r="K24" s="38">
        <f t="shared" si="6"/>
        <v>462</v>
      </c>
      <c r="L24" s="38">
        <f t="shared" si="6"/>
        <v>9</v>
      </c>
      <c r="M24" s="38">
        <f t="shared" si="6"/>
        <v>5</v>
      </c>
      <c r="N24" s="115">
        <f>SUM(K24:M24)</f>
        <v>476</v>
      </c>
      <c r="O24" s="36">
        <f>N24+I24</f>
        <v>46419</v>
      </c>
      <c r="Q24" s="46">
        <f>VLOOKUP(A16,$AR$105:$AW$212,6)</f>
        <v>0.18</v>
      </c>
      <c r="R24" s="106">
        <f>VLOOKUP(A12,$AU$104:$AV$200,2)</f>
        <v>365</v>
      </c>
      <c r="AY24" s="21"/>
      <c r="AZ24" s="21"/>
      <c r="BA24" s="21"/>
      <c r="BB24" s="21"/>
      <c r="BC24" s="21"/>
      <c r="BD24" s="21"/>
      <c r="BE24" s="21"/>
      <c r="BF24" s="21"/>
      <c r="BG24" s="21"/>
      <c r="BH24" s="21"/>
      <c r="BI24" s="21"/>
      <c r="BJ24" s="21"/>
    </row>
    <row r="25" spans="1:62" s="19" customFormat="1">
      <c r="A25" s="1" t="s">
        <v>45</v>
      </c>
      <c r="B25" s="4"/>
      <c r="C25" s="4"/>
      <c r="D25" s="144"/>
      <c r="E25" s="145"/>
      <c r="F25" s="5">
        <f>SUM(F23:F24)</f>
        <v>104605</v>
      </c>
      <c r="G25" s="5">
        <f t="shared" ref="G25:I25" si="7">SUM(G23:G24)</f>
        <v>2092</v>
      </c>
      <c r="H25" s="5">
        <f t="shared" si="7"/>
        <v>1046</v>
      </c>
      <c r="I25" s="112">
        <f t="shared" si="7"/>
        <v>107743</v>
      </c>
      <c r="J25" s="37"/>
      <c r="K25" s="5">
        <f t="shared" ref="K25:O25" si="8">SUM(K23:K24)</f>
        <v>3806</v>
      </c>
      <c r="L25" s="5">
        <f t="shared" si="8"/>
        <v>76</v>
      </c>
      <c r="M25" s="5">
        <f t="shared" si="8"/>
        <v>38</v>
      </c>
      <c r="N25" s="112">
        <f t="shared" si="8"/>
        <v>3920</v>
      </c>
      <c r="O25" s="5">
        <f t="shared" si="8"/>
        <v>111663</v>
      </c>
      <c r="AY25" s="21"/>
      <c r="AZ25" s="21"/>
      <c r="BA25" s="21"/>
      <c r="BB25" s="21"/>
      <c r="BC25" s="21"/>
      <c r="BD25" s="21"/>
      <c r="BE25" s="21"/>
      <c r="BF25" s="21"/>
      <c r="BG25" s="21"/>
      <c r="BH25" s="21"/>
      <c r="BI25" s="21"/>
      <c r="BJ25" s="21"/>
    </row>
    <row r="26" spans="1:62" s="19" customFormat="1">
      <c r="A26" s="39"/>
      <c r="B26" s="40"/>
      <c r="C26" s="40"/>
      <c r="D26" s="40"/>
      <c r="E26" s="40"/>
      <c r="F26" s="40"/>
      <c r="G26" s="40"/>
      <c r="H26" s="41"/>
      <c r="AY26" s="21"/>
      <c r="AZ26" s="21"/>
      <c r="BA26" s="21"/>
      <c r="BB26" s="21"/>
      <c r="BC26" s="21"/>
      <c r="BD26" s="21"/>
      <c r="BE26" s="21"/>
      <c r="BF26" s="21"/>
      <c r="BG26" s="21"/>
      <c r="BH26" s="21"/>
      <c r="BI26" s="21"/>
      <c r="BJ26" s="21"/>
    </row>
    <row r="27" spans="1:62" s="19" customFormat="1">
      <c r="A27" s="142" t="s">
        <v>44</v>
      </c>
      <c r="B27" s="126"/>
      <c r="C27" s="186" t="s">
        <v>94</v>
      </c>
      <c r="D27" s="187"/>
      <c r="E27" s="188"/>
      <c r="F27" s="146" t="s">
        <v>122</v>
      </c>
      <c r="G27" s="147"/>
      <c r="H27" s="147"/>
      <c r="I27" s="148"/>
      <c r="J27" s="146" t="s">
        <v>90</v>
      </c>
      <c r="K27" s="147"/>
      <c r="L27" s="147"/>
      <c r="M27" s="147"/>
      <c r="N27" s="148"/>
      <c r="O27" s="155" t="s">
        <v>41</v>
      </c>
      <c r="AY27" s="21"/>
      <c r="AZ27" s="21"/>
      <c r="BA27" s="21"/>
      <c r="BB27" s="21"/>
      <c r="BC27" s="21"/>
      <c r="BD27" s="21"/>
      <c r="BE27" s="21"/>
      <c r="BF27" s="21"/>
      <c r="BG27" s="21"/>
      <c r="BH27" s="21"/>
      <c r="BI27" s="21"/>
      <c r="BJ27" s="21"/>
    </row>
    <row r="28" spans="1:62" s="21" customFormat="1" ht="45">
      <c r="A28" s="143"/>
      <c r="B28" s="1"/>
      <c r="C28" s="1" t="s">
        <v>42</v>
      </c>
      <c r="D28" s="144" t="s">
        <v>0</v>
      </c>
      <c r="E28" s="145"/>
      <c r="F28" s="13" t="s">
        <v>18</v>
      </c>
      <c r="G28" s="13" t="s">
        <v>3</v>
      </c>
      <c r="H28" s="13" t="s">
        <v>2</v>
      </c>
      <c r="I28" s="13" t="s">
        <v>87</v>
      </c>
      <c r="J28" s="1" t="s">
        <v>1</v>
      </c>
      <c r="K28" s="1" t="s">
        <v>121</v>
      </c>
      <c r="L28" s="1" t="s">
        <v>88</v>
      </c>
      <c r="M28" s="1" t="s">
        <v>130</v>
      </c>
      <c r="N28" s="1" t="s">
        <v>89</v>
      </c>
      <c r="O28" s="156"/>
      <c r="Q28" s="105" t="s">
        <v>126</v>
      </c>
      <c r="R28" s="105" t="s">
        <v>127</v>
      </c>
    </row>
    <row r="29" spans="1:62" s="21" customFormat="1">
      <c r="A29" s="90">
        <f>A7</f>
        <v>41365</v>
      </c>
      <c r="B29" s="47"/>
      <c r="C29" s="47">
        <f t="shared" ref="C29:C34" si="9">VLOOKUP(A29,$AK$105:$AM$212,3)</f>
        <v>41399</v>
      </c>
      <c r="D29" s="149">
        <v>41578</v>
      </c>
      <c r="E29" s="150"/>
      <c r="F29" s="14">
        <f>H7-L7</f>
        <v>10000</v>
      </c>
      <c r="G29" s="14">
        <f t="shared" ref="F29:H31" si="10">I7-M7</f>
        <v>200</v>
      </c>
      <c r="H29" s="14">
        <f t="shared" si="10"/>
        <v>100</v>
      </c>
      <c r="I29" s="111">
        <f t="shared" ref="I29:I34" si="11">SUM(F29:H29)</f>
        <v>10300</v>
      </c>
      <c r="J29" s="83">
        <f t="shared" ref="J29:J34" si="12">IF(D29-C29&gt;0,D29-C29,0)</f>
        <v>179</v>
      </c>
      <c r="K29" s="35">
        <f t="shared" ref="K29:K34" si="13">ROUND(F29*$Q29*$J29/$R29,0)</f>
        <v>883</v>
      </c>
      <c r="L29" s="35">
        <f t="shared" ref="L29:M34" si="14">ROUND(G29*$Q29*$J29/$R29,0)</f>
        <v>18</v>
      </c>
      <c r="M29" s="35">
        <f t="shared" si="14"/>
        <v>9</v>
      </c>
      <c r="N29" s="113">
        <f t="shared" ref="N29:N34" si="15">SUM(K29:M29)</f>
        <v>910</v>
      </c>
      <c r="O29" s="34">
        <f t="shared" ref="O29:O35" si="16">N29+I29</f>
        <v>11210</v>
      </c>
      <c r="Q29" s="46">
        <f t="shared" ref="Q29:Q34" si="17">VLOOKUP(A29,$AR$105:$AW$212,6)</f>
        <v>0.18</v>
      </c>
      <c r="R29" s="106">
        <f t="shared" ref="R29:R34" si="18">VLOOKUP($A$12,$AU$104:$AV$200,2)</f>
        <v>365</v>
      </c>
    </row>
    <row r="30" spans="1:62" s="21" customFormat="1">
      <c r="A30" s="90">
        <f>A8</f>
        <v>41395</v>
      </c>
      <c r="B30" s="47"/>
      <c r="C30" s="47">
        <f t="shared" si="9"/>
        <v>41430</v>
      </c>
      <c r="D30" s="149">
        <v>41578</v>
      </c>
      <c r="E30" s="150"/>
      <c r="F30" s="14">
        <f>H8-L8</f>
        <v>20000</v>
      </c>
      <c r="G30" s="14">
        <f t="shared" si="10"/>
        <v>400</v>
      </c>
      <c r="H30" s="14">
        <f t="shared" si="10"/>
        <v>200</v>
      </c>
      <c r="I30" s="111">
        <f t="shared" si="11"/>
        <v>20600</v>
      </c>
      <c r="J30" s="84">
        <f t="shared" si="12"/>
        <v>148</v>
      </c>
      <c r="K30" s="35">
        <f t="shared" si="13"/>
        <v>1460</v>
      </c>
      <c r="L30" s="35">
        <f t="shared" si="14"/>
        <v>29</v>
      </c>
      <c r="M30" s="35">
        <f t="shared" si="14"/>
        <v>15</v>
      </c>
      <c r="N30" s="113">
        <f t="shared" si="15"/>
        <v>1504</v>
      </c>
      <c r="O30" s="34">
        <f t="shared" si="16"/>
        <v>22104</v>
      </c>
      <c r="Q30" s="46">
        <f t="shared" si="17"/>
        <v>0.18</v>
      </c>
      <c r="R30" s="106">
        <f t="shared" si="18"/>
        <v>365</v>
      </c>
    </row>
    <row r="31" spans="1:62" s="21" customFormat="1">
      <c r="A31" s="90">
        <f>A9</f>
        <v>41426</v>
      </c>
      <c r="B31" s="47"/>
      <c r="C31" s="47">
        <f t="shared" si="9"/>
        <v>41460</v>
      </c>
      <c r="D31" s="149">
        <v>41578</v>
      </c>
      <c r="E31" s="150"/>
      <c r="F31" s="14">
        <f t="shared" si="10"/>
        <v>30000</v>
      </c>
      <c r="G31" s="14">
        <f t="shared" si="10"/>
        <v>600</v>
      </c>
      <c r="H31" s="14">
        <f t="shared" si="10"/>
        <v>300</v>
      </c>
      <c r="I31" s="111">
        <f t="shared" si="11"/>
        <v>30900</v>
      </c>
      <c r="J31" s="84">
        <f t="shared" si="12"/>
        <v>118</v>
      </c>
      <c r="K31" s="35">
        <f t="shared" si="13"/>
        <v>1746</v>
      </c>
      <c r="L31" s="35">
        <f t="shared" si="14"/>
        <v>35</v>
      </c>
      <c r="M31" s="35">
        <f t="shared" si="14"/>
        <v>17</v>
      </c>
      <c r="N31" s="113">
        <f t="shared" si="15"/>
        <v>1798</v>
      </c>
      <c r="O31" s="34">
        <f t="shared" si="16"/>
        <v>32698</v>
      </c>
      <c r="Q31" s="46">
        <f t="shared" si="17"/>
        <v>0.18</v>
      </c>
      <c r="R31" s="106">
        <f t="shared" si="18"/>
        <v>365</v>
      </c>
    </row>
    <row r="32" spans="1:62" s="21" customFormat="1">
      <c r="A32" s="90">
        <f>A14</f>
        <v>41456</v>
      </c>
      <c r="B32" s="47"/>
      <c r="C32" s="47">
        <f t="shared" si="9"/>
        <v>41491</v>
      </c>
      <c r="D32" s="149">
        <v>41578</v>
      </c>
      <c r="E32" s="150"/>
      <c r="F32" s="14">
        <f t="shared" ref="F32:H34" si="19">H14-L14</f>
        <v>8651</v>
      </c>
      <c r="G32" s="14">
        <f t="shared" si="19"/>
        <v>173</v>
      </c>
      <c r="H32" s="14">
        <f t="shared" si="19"/>
        <v>87</v>
      </c>
      <c r="I32" s="111">
        <f t="shared" si="11"/>
        <v>8911</v>
      </c>
      <c r="J32" s="84">
        <f t="shared" si="12"/>
        <v>87</v>
      </c>
      <c r="K32" s="35">
        <f t="shared" si="13"/>
        <v>371</v>
      </c>
      <c r="L32" s="35">
        <f t="shared" si="14"/>
        <v>7</v>
      </c>
      <c r="M32" s="35">
        <f t="shared" si="14"/>
        <v>4</v>
      </c>
      <c r="N32" s="113">
        <f t="shared" si="15"/>
        <v>382</v>
      </c>
      <c r="O32" s="34">
        <f t="shared" si="16"/>
        <v>9293</v>
      </c>
      <c r="Q32" s="46">
        <f t="shared" si="17"/>
        <v>0.18</v>
      </c>
      <c r="R32" s="106">
        <f t="shared" si="18"/>
        <v>365</v>
      </c>
    </row>
    <row r="33" spans="1:18" s="21" customFormat="1">
      <c r="A33" s="90">
        <f>A15</f>
        <v>41487</v>
      </c>
      <c r="B33" s="47"/>
      <c r="C33" s="47">
        <f t="shared" si="9"/>
        <v>41522</v>
      </c>
      <c r="D33" s="149">
        <v>41578</v>
      </c>
      <c r="E33" s="150"/>
      <c r="F33" s="14">
        <f t="shared" si="19"/>
        <v>18202</v>
      </c>
      <c r="G33" s="14">
        <f t="shared" si="19"/>
        <v>364</v>
      </c>
      <c r="H33" s="14">
        <f t="shared" si="19"/>
        <v>182</v>
      </c>
      <c r="I33" s="111">
        <f t="shared" si="11"/>
        <v>18748</v>
      </c>
      <c r="J33" s="84">
        <f t="shared" si="12"/>
        <v>56</v>
      </c>
      <c r="K33" s="35">
        <f t="shared" si="13"/>
        <v>503</v>
      </c>
      <c r="L33" s="35">
        <f t="shared" si="14"/>
        <v>10</v>
      </c>
      <c r="M33" s="35">
        <f t="shared" si="14"/>
        <v>5</v>
      </c>
      <c r="N33" s="113">
        <f t="shared" si="15"/>
        <v>518</v>
      </c>
      <c r="O33" s="34">
        <f t="shared" si="16"/>
        <v>19266</v>
      </c>
      <c r="Q33" s="46">
        <f t="shared" si="17"/>
        <v>0.18</v>
      </c>
      <c r="R33" s="106">
        <f t="shared" si="18"/>
        <v>365</v>
      </c>
    </row>
    <row r="34" spans="1:18" s="21" customFormat="1">
      <c r="A34" s="90">
        <f>A16</f>
        <v>41518</v>
      </c>
      <c r="B34" s="47"/>
      <c r="C34" s="47">
        <f t="shared" si="9"/>
        <v>41552</v>
      </c>
      <c r="D34" s="151">
        <v>41578</v>
      </c>
      <c r="E34" s="152"/>
      <c r="F34" s="14">
        <f t="shared" si="19"/>
        <v>17752</v>
      </c>
      <c r="G34" s="14">
        <f t="shared" si="19"/>
        <v>355</v>
      </c>
      <c r="H34" s="14">
        <f t="shared" si="19"/>
        <v>178</v>
      </c>
      <c r="I34" s="111">
        <f t="shared" si="11"/>
        <v>18285</v>
      </c>
      <c r="J34" s="85">
        <f t="shared" si="12"/>
        <v>26</v>
      </c>
      <c r="K34" s="35">
        <f t="shared" si="13"/>
        <v>228</v>
      </c>
      <c r="L34" s="35">
        <f t="shared" si="14"/>
        <v>5</v>
      </c>
      <c r="M34" s="35">
        <f t="shared" si="14"/>
        <v>2</v>
      </c>
      <c r="N34" s="113">
        <f t="shared" si="15"/>
        <v>235</v>
      </c>
      <c r="O34" s="34">
        <f t="shared" si="16"/>
        <v>18520</v>
      </c>
      <c r="Q34" s="46">
        <f t="shared" si="17"/>
        <v>0.18</v>
      </c>
      <c r="R34" s="106">
        <f t="shared" si="18"/>
        <v>365</v>
      </c>
    </row>
    <row r="35" spans="1:18" s="21" customFormat="1">
      <c r="A35" s="1" t="s">
        <v>45</v>
      </c>
      <c r="B35" s="37"/>
      <c r="C35" s="37"/>
      <c r="D35" s="144"/>
      <c r="E35" s="145"/>
      <c r="F35" s="5">
        <f t="shared" ref="F35:I35" si="20">SUM(F29:F34)</f>
        <v>104605</v>
      </c>
      <c r="G35" s="5">
        <f t="shared" si="20"/>
        <v>2092</v>
      </c>
      <c r="H35" s="5">
        <f t="shared" si="20"/>
        <v>1047</v>
      </c>
      <c r="I35" s="112">
        <f t="shared" si="20"/>
        <v>107744</v>
      </c>
      <c r="J35" s="37"/>
      <c r="K35" s="5">
        <f>SUM(K29:K34)</f>
        <v>5191</v>
      </c>
      <c r="L35" s="5">
        <f t="shared" ref="L35:N35" si="21">SUM(L29:L34)</f>
        <v>104</v>
      </c>
      <c r="M35" s="5">
        <f t="shared" si="21"/>
        <v>52</v>
      </c>
      <c r="N35" s="112">
        <f t="shared" si="21"/>
        <v>5347</v>
      </c>
      <c r="O35" s="5">
        <f t="shared" si="16"/>
        <v>113091</v>
      </c>
    </row>
    <row r="36" spans="1:18" s="21" customFormat="1">
      <c r="A36" s="3"/>
      <c r="B36" s="3"/>
      <c r="C36" s="3"/>
      <c r="D36" s="3"/>
      <c r="E36" s="3"/>
      <c r="F36" s="3"/>
      <c r="G36" s="3"/>
      <c r="H36" s="3"/>
      <c r="I36" s="3"/>
      <c r="J36" s="3"/>
      <c r="K36" s="3"/>
      <c r="L36" s="3"/>
      <c r="M36" s="3"/>
      <c r="N36" s="3"/>
      <c r="O36" s="3"/>
      <c r="P36" s="3"/>
      <c r="Q36" s="91" t="s">
        <v>107</v>
      </c>
    </row>
    <row r="37" spans="1:18">
      <c r="D37" s="131" t="s">
        <v>170</v>
      </c>
    </row>
    <row r="39" spans="1:18" ht="17.25">
      <c r="A39" s="160" t="s">
        <v>98</v>
      </c>
      <c r="B39" s="160"/>
      <c r="C39" s="160"/>
      <c r="D39" s="160"/>
      <c r="E39" s="160"/>
      <c r="F39" s="160"/>
      <c r="G39" s="160"/>
      <c r="H39" s="160"/>
      <c r="I39" s="160"/>
      <c r="J39" s="160"/>
      <c r="K39" s="160"/>
      <c r="L39" s="160"/>
      <c r="M39" s="160"/>
      <c r="N39" s="160"/>
      <c r="O39" s="160"/>
    </row>
    <row r="40" spans="1:18" ht="17.25">
      <c r="A40" s="97"/>
      <c r="B40" s="97"/>
      <c r="C40" s="97"/>
      <c r="D40" s="97"/>
      <c r="E40" s="97"/>
      <c r="F40" s="97"/>
      <c r="G40" s="97"/>
      <c r="H40" s="97"/>
      <c r="I40" s="97"/>
      <c r="J40" s="97"/>
      <c r="K40" s="97"/>
      <c r="L40" s="97"/>
      <c r="M40" s="97"/>
      <c r="N40" s="97"/>
      <c r="O40" s="97"/>
    </row>
    <row r="41" spans="1:18" ht="19.5">
      <c r="A41" s="213" t="s">
        <v>101</v>
      </c>
      <c r="B41" s="214"/>
      <c r="C41" s="214"/>
      <c r="D41" s="214"/>
      <c r="E41" s="214"/>
      <c r="F41" s="214"/>
      <c r="G41" s="214"/>
      <c r="H41" s="214"/>
      <c r="I41" s="214"/>
      <c r="J41" s="214"/>
      <c r="K41" s="214"/>
      <c r="L41" s="214"/>
      <c r="M41" s="214"/>
      <c r="N41" s="214"/>
      <c r="O41" s="215"/>
    </row>
    <row r="42" spans="1:18" s="22" customFormat="1" ht="17.25">
      <c r="A42" s="201" t="s">
        <v>142</v>
      </c>
      <c r="B42" s="202"/>
      <c r="C42" s="202"/>
      <c r="D42" s="202"/>
      <c r="E42" s="202"/>
      <c r="F42" s="202"/>
      <c r="G42" s="202"/>
      <c r="H42" s="202"/>
      <c r="I42" s="202"/>
      <c r="J42" s="202"/>
      <c r="K42" s="202"/>
      <c r="L42" s="202"/>
      <c r="M42" s="202"/>
      <c r="N42" s="202"/>
      <c r="O42" s="203"/>
    </row>
    <row r="43" spans="1:18" s="22" customFormat="1" ht="17.25">
      <c r="A43" s="201" t="s">
        <v>143</v>
      </c>
      <c r="B43" s="202"/>
      <c r="C43" s="202"/>
      <c r="D43" s="202"/>
      <c r="E43" s="202"/>
      <c r="F43" s="202"/>
      <c r="G43" s="202"/>
      <c r="H43" s="202"/>
      <c r="I43" s="202"/>
      <c r="J43" s="202"/>
      <c r="K43" s="202"/>
      <c r="L43" s="202"/>
      <c r="M43" s="202"/>
      <c r="N43" s="202"/>
      <c r="O43" s="203"/>
    </row>
    <row r="44" spans="1:18" s="22" customFormat="1" ht="17.25">
      <c r="A44" s="201" t="s">
        <v>144</v>
      </c>
      <c r="B44" s="202"/>
      <c r="C44" s="202"/>
      <c r="D44" s="202"/>
      <c r="E44" s="202"/>
      <c r="F44" s="202"/>
      <c r="G44" s="202"/>
      <c r="H44" s="202"/>
      <c r="I44" s="202"/>
      <c r="J44" s="202"/>
      <c r="K44" s="202"/>
      <c r="L44" s="202"/>
      <c r="M44" s="202"/>
      <c r="N44" s="202"/>
      <c r="O44" s="203"/>
    </row>
    <row r="45" spans="1:18" s="22" customFormat="1" ht="35.25" customHeight="1">
      <c r="A45" s="201" t="s">
        <v>145</v>
      </c>
      <c r="B45" s="202"/>
      <c r="C45" s="202"/>
      <c r="D45" s="202"/>
      <c r="E45" s="202"/>
      <c r="F45" s="202"/>
      <c r="G45" s="202"/>
      <c r="H45" s="202"/>
      <c r="I45" s="202"/>
      <c r="J45" s="202"/>
      <c r="K45" s="202"/>
      <c r="L45" s="202"/>
      <c r="M45" s="202"/>
      <c r="N45" s="202"/>
      <c r="O45" s="203"/>
    </row>
    <row r="46" spans="1:18" s="22" customFormat="1" ht="17.25">
      <c r="A46" s="201" t="s">
        <v>146</v>
      </c>
      <c r="B46" s="202"/>
      <c r="C46" s="202"/>
      <c r="D46" s="202"/>
      <c r="E46" s="202"/>
      <c r="F46" s="202"/>
      <c r="G46" s="202"/>
      <c r="H46" s="202"/>
      <c r="I46" s="202"/>
      <c r="J46" s="202"/>
      <c r="K46" s="202"/>
      <c r="L46" s="202"/>
      <c r="M46" s="202"/>
      <c r="N46" s="202"/>
      <c r="O46" s="203"/>
    </row>
    <row r="47" spans="1:18" s="22" customFormat="1" ht="17.25">
      <c r="A47" s="201" t="s">
        <v>147</v>
      </c>
      <c r="B47" s="202"/>
      <c r="C47" s="202"/>
      <c r="D47" s="202"/>
      <c r="E47" s="202"/>
      <c r="F47" s="202"/>
      <c r="G47" s="202"/>
      <c r="H47" s="202"/>
      <c r="I47" s="202"/>
      <c r="J47" s="202"/>
      <c r="K47" s="202"/>
      <c r="L47" s="202"/>
      <c r="M47" s="202"/>
      <c r="N47" s="202"/>
      <c r="O47" s="203"/>
    </row>
    <row r="48" spans="1:18" s="22" customFormat="1" ht="17.25">
      <c r="A48" s="201" t="s">
        <v>148</v>
      </c>
      <c r="B48" s="202"/>
      <c r="C48" s="202"/>
      <c r="D48" s="202"/>
      <c r="E48" s="202"/>
      <c r="F48" s="202"/>
      <c r="G48" s="202"/>
      <c r="H48" s="202"/>
      <c r="I48" s="202"/>
      <c r="J48" s="202"/>
      <c r="K48" s="202"/>
      <c r="L48" s="202"/>
      <c r="M48" s="202"/>
      <c r="N48" s="202"/>
      <c r="O48" s="203"/>
    </row>
    <row r="49" spans="1:15" s="22" customFormat="1" ht="17.25">
      <c r="A49" s="201" t="s">
        <v>149</v>
      </c>
      <c r="B49" s="202"/>
      <c r="C49" s="202"/>
      <c r="D49" s="202"/>
      <c r="E49" s="202"/>
      <c r="F49" s="202"/>
      <c r="G49" s="202"/>
      <c r="H49" s="202"/>
      <c r="I49" s="202"/>
      <c r="J49" s="202"/>
      <c r="K49" s="202"/>
      <c r="L49" s="202"/>
      <c r="M49" s="202"/>
      <c r="N49" s="202"/>
      <c r="O49" s="203"/>
    </row>
    <row r="50" spans="1:15" s="22" customFormat="1" ht="17.25">
      <c r="A50" s="201" t="s">
        <v>150</v>
      </c>
      <c r="B50" s="202"/>
      <c r="C50" s="202"/>
      <c r="D50" s="202"/>
      <c r="E50" s="202"/>
      <c r="F50" s="202"/>
      <c r="G50" s="202"/>
      <c r="H50" s="202"/>
      <c r="I50" s="202"/>
      <c r="J50" s="202"/>
      <c r="K50" s="202"/>
      <c r="L50" s="202"/>
      <c r="M50" s="202"/>
      <c r="N50" s="202"/>
      <c r="O50" s="203"/>
    </row>
    <row r="51" spans="1:15" s="22" customFormat="1" ht="17.25">
      <c r="A51" s="201" t="s">
        <v>141</v>
      </c>
      <c r="B51" s="202"/>
      <c r="C51" s="202"/>
      <c r="D51" s="202"/>
      <c r="E51" s="202"/>
      <c r="F51" s="202"/>
      <c r="G51" s="202"/>
      <c r="H51" s="202"/>
      <c r="I51" s="202"/>
      <c r="J51" s="202"/>
      <c r="K51" s="202"/>
      <c r="L51" s="202"/>
      <c r="M51" s="202"/>
      <c r="N51" s="202"/>
      <c r="O51" s="203"/>
    </row>
    <row r="52" spans="1:15" s="22" customFormat="1" ht="17.25">
      <c r="A52" s="97"/>
      <c r="B52" s="79"/>
      <c r="C52" s="79"/>
      <c r="D52" s="79"/>
      <c r="E52" s="79"/>
      <c r="F52" s="79"/>
      <c r="G52" s="79"/>
      <c r="H52" s="79"/>
      <c r="I52" s="79"/>
      <c r="J52" s="79"/>
      <c r="K52" s="79"/>
      <c r="L52" s="79"/>
      <c r="M52" s="79"/>
      <c r="N52" s="79"/>
      <c r="O52" s="79"/>
    </row>
    <row r="53" spans="1:15" s="22" customFormat="1">
      <c r="A53" s="79"/>
      <c r="B53" s="79"/>
      <c r="C53" s="79"/>
      <c r="D53" s="79"/>
      <c r="E53" s="79"/>
      <c r="F53" s="79"/>
      <c r="G53" s="79"/>
      <c r="H53" s="79"/>
      <c r="I53" s="79"/>
      <c r="J53" s="79"/>
      <c r="K53" s="79"/>
      <c r="L53" s="79"/>
      <c r="M53" s="79"/>
      <c r="N53" s="79"/>
      <c r="O53" s="79"/>
    </row>
    <row r="54" spans="1:15" s="22" customFormat="1" ht="18.75">
      <c r="A54" s="198" t="s">
        <v>106</v>
      </c>
      <c r="B54" s="199"/>
      <c r="C54" s="199"/>
      <c r="D54" s="199"/>
      <c r="E54" s="199"/>
      <c r="F54" s="199"/>
      <c r="G54" s="199"/>
      <c r="H54" s="199"/>
      <c r="I54" s="199"/>
      <c r="J54" s="199"/>
      <c r="K54" s="199"/>
      <c r="L54" s="199"/>
      <c r="M54" s="199"/>
      <c r="N54" s="199"/>
      <c r="O54" s="200"/>
    </row>
    <row r="55" spans="1:15" s="22" customFormat="1" ht="17.25">
      <c r="A55" s="201" t="s">
        <v>152</v>
      </c>
      <c r="B55" s="202"/>
      <c r="C55" s="202"/>
      <c r="D55" s="202"/>
      <c r="E55" s="202"/>
      <c r="F55" s="202"/>
      <c r="G55" s="202"/>
      <c r="H55" s="202"/>
      <c r="I55" s="202"/>
      <c r="J55" s="202"/>
      <c r="K55" s="202"/>
      <c r="L55" s="202"/>
      <c r="M55" s="202"/>
      <c r="N55" s="202"/>
      <c r="O55" s="203"/>
    </row>
    <row r="56" spans="1:15" s="22" customFormat="1" ht="17.25">
      <c r="A56" s="204" t="s">
        <v>151</v>
      </c>
      <c r="B56" s="205"/>
      <c r="C56" s="205"/>
      <c r="D56" s="205"/>
      <c r="E56" s="205"/>
      <c r="F56" s="205"/>
      <c r="G56" s="205"/>
      <c r="H56" s="205"/>
      <c r="I56" s="205"/>
      <c r="J56" s="205"/>
      <c r="K56" s="205"/>
      <c r="L56" s="205"/>
      <c r="M56" s="205"/>
      <c r="N56" s="205"/>
      <c r="O56" s="206"/>
    </row>
    <row r="57" spans="1:15" s="22" customFormat="1" ht="17.25">
      <c r="A57" s="207" t="s">
        <v>153</v>
      </c>
      <c r="B57" s="208"/>
      <c r="C57" s="208"/>
      <c r="D57" s="208"/>
      <c r="E57" s="208"/>
      <c r="F57" s="208"/>
      <c r="G57" s="208"/>
      <c r="H57" s="208"/>
      <c r="I57" s="208"/>
      <c r="J57" s="208"/>
      <c r="K57" s="208"/>
      <c r="L57" s="208"/>
      <c r="M57" s="208"/>
      <c r="N57" s="208"/>
      <c r="O57" s="209"/>
    </row>
    <row r="58" spans="1:15" s="22" customFormat="1" ht="17.25">
      <c r="A58" s="204" t="s">
        <v>154</v>
      </c>
      <c r="B58" s="205"/>
      <c r="C58" s="205"/>
      <c r="D58" s="205"/>
      <c r="E58" s="205"/>
      <c r="F58" s="205"/>
      <c r="G58" s="205"/>
      <c r="H58" s="205"/>
      <c r="I58" s="205"/>
      <c r="J58" s="205"/>
      <c r="K58" s="205"/>
      <c r="L58" s="205"/>
      <c r="M58" s="205"/>
      <c r="N58" s="205"/>
      <c r="O58" s="206"/>
    </row>
    <row r="59" spans="1:15" s="22" customFormat="1" ht="17.25">
      <c r="A59" s="210" t="s">
        <v>155</v>
      </c>
      <c r="B59" s="211"/>
      <c r="C59" s="211"/>
      <c r="D59" s="211"/>
      <c r="E59" s="211"/>
      <c r="F59" s="211"/>
      <c r="G59" s="211"/>
      <c r="H59" s="211"/>
      <c r="I59" s="211"/>
      <c r="J59" s="211"/>
      <c r="K59" s="211"/>
      <c r="L59" s="211"/>
      <c r="M59" s="211"/>
      <c r="N59" s="211"/>
      <c r="O59" s="212"/>
    </row>
    <row r="60" spans="1:15" s="22" customFormat="1" ht="17.25">
      <c r="A60" s="201" t="s">
        <v>156</v>
      </c>
      <c r="B60" s="202"/>
      <c r="C60" s="202"/>
      <c r="D60" s="202"/>
      <c r="E60" s="202"/>
      <c r="F60" s="202"/>
      <c r="G60" s="202"/>
      <c r="H60" s="202"/>
      <c r="I60" s="202"/>
      <c r="J60" s="202"/>
      <c r="K60" s="202"/>
      <c r="L60" s="202"/>
      <c r="M60" s="202"/>
      <c r="N60" s="202"/>
      <c r="O60" s="203"/>
    </row>
    <row r="61" spans="1:15" s="22" customFormat="1" ht="17.25">
      <c r="A61" s="201" t="s">
        <v>157</v>
      </c>
      <c r="B61" s="202"/>
      <c r="C61" s="202"/>
      <c r="D61" s="202"/>
      <c r="E61" s="202"/>
      <c r="F61" s="202"/>
      <c r="G61" s="202"/>
      <c r="H61" s="202"/>
      <c r="I61" s="202"/>
      <c r="J61" s="202"/>
      <c r="K61" s="202"/>
      <c r="L61" s="202"/>
      <c r="M61" s="202"/>
      <c r="N61" s="202"/>
      <c r="O61" s="203"/>
    </row>
    <row r="62" spans="1:15" s="22" customFormat="1" ht="17.25">
      <c r="A62" s="204" t="s">
        <v>158</v>
      </c>
      <c r="B62" s="205"/>
      <c r="C62" s="205"/>
      <c r="D62" s="205"/>
      <c r="E62" s="205"/>
      <c r="F62" s="205"/>
      <c r="G62" s="205"/>
      <c r="H62" s="205"/>
      <c r="I62" s="205"/>
      <c r="J62" s="205"/>
      <c r="K62" s="205"/>
      <c r="L62" s="205"/>
      <c r="M62" s="205"/>
      <c r="N62" s="205"/>
      <c r="O62" s="206"/>
    </row>
    <row r="63" spans="1:15" s="22" customFormat="1" ht="17.25">
      <c r="A63" s="207" t="s">
        <v>159</v>
      </c>
      <c r="B63" s="208"/>
      <c r="C63" s="208"/>
      <c r="D63" s="208"/>
      <c r="E63" s="208"/>
      <c r="F63" s="208"/>
      <c r="G63" s="208"/>
      <c r="H63" s="208"/>
      <c r="I63" s="208"/>
      <c r="J63" s="208"/>
      <c r="K63" s="208"/>
      <c r="L63" s="208"/>
      <c r="M63" s="208"/>
      <c r="N63" s="208"/>
      <c r="O63" s="209"/>
    </row>
    <row r="64" spans="1:15" s="22" customFormat="1" ht="17.25">
      <c r="A64" s="182"/>
      <c r="B64" s="182"/>
      <c r="C64" s="182"/>
      <c r="D64" s="182"/>
      <c r="E64" s="182"/>
      <c r="F64" s="182"/>
      <c r="G64" s="182"/>
      <c r="H64" s="182"/>
      <c r="I64" s="182"/>
      <c r="J64" s="182"/>
      <c r="K64" s="182"/>
      <c r="L64" s="182"/>
      <c r="M64" s="182"/>
      <c r="N64" s="182"/>
      <c r="O64" s="182"/>
    </row>
    <row r="65" spans="1:15" s="22" customFormat="1">
      <c r="A65" s="79"/>
      <c r="B65" s="79"/>
      <c r="C65" s="79"/>
      <c r="D65" s="79"/>
      <c r="E65" s="79"/>
      <c r="F65" s="79"/>
      <c r="G65" s="79"/>
      <c r="H65" s="79"/>
      <c r="I65" s="79"/>
      <c r="J65" s="79"/>
      <c r="K65" s="79"/>
      <c r="L65" s="79"/>
      <c r="M65" s="79"/>
      <c r="N65" s="79"/>
      <c r="O65" s="79"/>
    </row>
    <row r="66" spans="1:15" s="22" customFormat="1" ht="39.75" customHeight="1">
      <c r="A66" s="183" t="s">
        <v>166</v>
      </c>
      <c r="B66" s="184"/>
      <c r="C66" s="184"/>
      <c r="D66" s="184"/>
      <c r="E66" s="184"/>
      <c r="F66" s="184"/>
      <c r="G66" s="184"/>
      <c r="H66" s="184"/>
      <c r="I66" s="184"/>
      <c r="J66" s="184"/>
      <c r="K66" s="184"/>
      <c r="L66" s="184"/>
      <c r="M66" s="184"/>
      <c r="N66" s="185"/>
    </row>
    <row r="67" spans="1:15" s="22" customFormat="1" ht="95.25" customHeight="1">
      <c r="A67" s="133" t="s">
        <v>171</v>
      </c>
      <c r="B67" s="134"/>
      <c r="C67" s="134"/>
      <c r="D67" s="134"/>
      <c r="E67" s="134"/>
      <c r="F67" s="134"/>
      <c r="G67" s="134"/>
      <c r="H67" s="134"/>
      <c r="I67" s="134"/>
      <c r="J67" s="134"/>
      <c r="K67" s="134"/>
      <c r="L67" s="134"/>
      <c r="M67" s="134"/>
      <c r="N67" s="135"/>
    </row>
    <row r="68" spans="1:15" s="22" customFormat="1">
      <c r="A68" s="79"/>
      <c r="B68" s="79"/>
      <c r="C68" s="79"/>
      <c r="D68" s="79"/>
      <c r="E68" s="79"/>
      <c r="F68" s="79"/>
      <c r="G68" s="79"/>
      <c r="H68" s="79"/>
      <c r="I68" s="79"/>
      <c r="J68" s="79"/>
      <c r="K68" s="79"/>
      <c r="L68" s="79"/>
      <c r="M68" s="79"/>
      <c r="N68" s="79"/>
      <c r="O68" s="79"/>
    </row>
    <row r="69" spans="1:15" s="22" customFormat="1">
      <c r="A69" s="79"/>
      <c r="B69" s="79"/>
      <c r="C69" s="79"/>
      <c r="D69" s="79"/>
      <c r="E69" s="79"/>
      <c r="F69" s="79"/>
      <c r="G69" s="79"/>
      <c r="H69" s="79"/>
      <c r="I69" s="79"/>
      <c r="J69" s="79"/>
      <c r="K69" s="79"/>
      <c r="L69" s="79"/>
      <c r="M69" s="79"/>
      <c r="N69" s="79"/>
      <c r="O69" s="79"/>
    </row>
    <row r="70" spans="1:15" s="22" customFormat="1">
      <c r="A70" s="79"/>
      <c r="B70" s="79"/>
      <c r="C70" s="79"/>
      <c r="D70" s="79"/>
      <c r="E70" s="79"/>
      <c r="F70" s="79"/>
      <c r="G70" s="79"/>
      <c r="H70" s="79"/>
      <c r="I70" s="79"/>
      <c r="J70" s="79"/>
      <c r="K70" s="79"/>
      <c r="L70" s="79"/>
      <c r="M70" s="79"/>
      <c r="N70" s="79"/>
      <c r="O70" s="79"/>
    </row>
    <row r="71" spans="1:15" s="22" customFormat="1">
      <c r="A71" s="86"/>
      <c r="B71" s="80"/>
      <c r="C71" s="80"/>
      <c r="D71" s="80"/>
      <c r="E71" s="80"/>
      <c r="F71" s="80"/>
      <c r="G71" s="80"/>
      <c r="H71" s="80"/>
      <c r="I71" s="80"/>
      <c r="J71" s="80"/>
      <c r="K71" s="80"/>
      <c r="L71" s="81"/>
      <c r="M71" s="80"/>
      <c r="N71" s="80"/>
      <c r="O71" s="80"/>
    </row>
    <row r="72" spans="1:15" s="22" customFormat="1">
      <c r="A72" s="80"/>
      <c r="B72" s="80"/>
      <c r="C72" s="80"/>
      <c r="D72" s="80"/>
      <c r="E72" s="80"/>
      <c r="F72" s="80"/>
      <c r="G72" s="80"/>
      <c r="H72" s="80"/>
      <c r="I72" s="80"/>
      <c r="J72" s="80"/>
      <c r="K72" s="80"/>
      <c r="L72" s="81"/>
      <c r="M72" s="80"/>
      <c r="N72" s="80"/>
      <c r="O72" s="80"/>
    </row>
    <row r="73" spans="1:15" s="22" customFormat="1">
      <c r="A73" s="80"/>
      <c r="B73" s="80"/>
      <c r="C73" s="80"/>
      <c r="D73" s="80"/>
      <c r="E73" s="80"/>
      <c r="F73" s="80"/>
      <c r="G73" s="80"/>
      <c r="H73" s="80"/>
      <c r="I73" s="80"/>
      <c r="J73" s="80"/>
      <c r="K73" s="80"/>
      <c r="L73" s="81"/>
      <c r="M73" s="80"/>
      <c r="N73" s="80"/>
      <c r="O73" s="80"/>
    </row>
    <row r="74" spans="1:15" s="22" customFormat="1">
      <c r="A74" s="80"/>
      <c r="B74" s="80"/>
      <c r="C74" s="80"/>
      <c r="D74" s="80"/>
      <c r="E74" s="80"/>
      <c r="F74" s="80"/>
      <c r="G74" s="80"/>
      <c r="H74" s="80"/>
      <c r="I74" s="80"/>
      <c r="J74" s="80"/>
      <c r="K74" s="80"/>
      <c r="L74" s="81"/>
      <c r="M74" s="80"/>
      <c r="N74" s="80"/>
      <c r="O74" s="80"/>
    </row>
    <row r="75" spans="1:15" s="22" customFormat="1">
      <c r="A75" s="80"/>
      <c r="B75" s="80"/>
      <c r="C75" s="80"/>
      <c r="D75" s="80"/>
      <c r="E75" s="80"/>
      <c r="F75" s="80"/>
      <c r="G75" s="80"/>
      <c r="H75" s="80"/>
      <c r="I75" s="80"/>
      <c r="J75" s="80"/>
      <c r="K75" s="80"/>
      <c r="L75" s="81"/>
      <c r="M75" s="80"/>
      <c r="N75" s="80"/>
      <c r="O75" s="80"/>
    </row>
    <row r="76" spans="1:15" s="22" customFormat="1">
      <c r="A76" s="12"/>
      <c r="B76" s="12"/>
      <c r="C76" s="12"/>
      <c r="D76" s="12"/>
      <c r="E76" s="12"/>
      <c r="F76" s="12"/>
      <c r="G76" s="12"/>
      <c r="H76" s="12"/>
      <c r="I76" s="12"/>
      <c r="J76" s="12"/>
      <c r="K76" s="12"/>
      <c r="L76" s="23"/>
      <c r="M76" s="12"/>
      <c r="N76" s="12"/>
      <c r="O76" s="12"/>
    </row>
    <row r="77" spans="1:15" s="22" customFormat="1" ht="16.5" customHeight="1">
      <c r="A77" s="12"/>
      <c r="B77" s="12"/>
      <c r="C77" s="12"/>
      <c r="D77" s="12"/>
      <c r="E77" s="12"/>
      <c r="F77" s="12"/>
      <c r="G77" s="12"/>
      <c r="H77" s="12"/>
      <c r="I77" s="12"/>
      <c r="J77" s="12"/>
      <c r="K77" s="12"/>
      <c r="L77" s="23"/>
      <c r="M77" s="12"/>
      <c r="N77" s="12"/>
      <c r="O77" s="12"/>
    </row>
    <row r="78" spans="1:15" s="22" customFormat="1" ht="16.5" customHeight="1">
      <c r="A78" s="12"/>
      <c r="B78" s="12"/>
      <c r="C78" s="12"/>
      <c r="D78" s="12"/>
      <c r="E78" s="12"/>
      <c r="F78" s="12"/>
      <c r="G78" s="12"/>
      <c r="H78" s="12"/>
      <c r="I78" s="12"/>
      <c r="J78" s="12"/>
      <c r="K78" s="12"/>
      <c r="L78" s="23"/>
      <c r="M78" s="12"/>
      <c r="N78" s="12"/>
      <c r="O78" s="12"/>
    </row>
    <row r="79" spans="1:15" s="22" customFormat="1" ht="16.5" customHeight="1">
      <c r="A79" s="12"/>
      <c r="B79" s="12"/>
      <c r="C79" s="12"/>
      <c r="D79" s="12"/>
      <c r="E79" s="12"/>
      <c r="F79" s="12"/>
      <c r="G79" s="12"/>
      <c r="H79" s="12"/>
      <c r="I79" s="12"/>
      <c r="J79" s="12"/>
      <c r="K79" s="12"/>
      <c r="L79" s="23"/>
      <c r="M79" s="12"/>
      <c r="N79" s="12"/>
      <c r="O79" s="12"/>
    </row>
    <row r="80" spans="1:15" s="22" customFormat="1" ht="16.5" customHeight="1">
      <c r="A80" s="12"/>
      <c r="B80" s="12"/>
      <c r="C80" s="12"/>
      <c r="D80" s="12"/>
      <c r="E80" s="12"/>
      <c r="F80" s="12"/>
      <c r="G80" s="12"/>
      <c r="H80" s="12"/>
      <c r="I80" s="12"/>
      <c r="J80" s="12"/>
      <c r="K80" s="12"/>
      <c r="L80" s="23"/>
      <c r="M80" s="12"/>
      <c r="N80" s="12"/>
      <c r="O80" s="12"/>
    </row>
    <row r="81" spans="1:15" s="22" customFormat="1" ht="16.5" customHeight="1">
      <c r="A81" s="12"/>
      <c r="B81" s="12"/>
      <c r="C81" s="12"/>
      <c r="D81" s="12"/>
      <c r="E81" s="12"/>
      <c r="F81" s="12"/>
      <c r="G81" s="12"/>
      <c r="H81" s="12"/>
      <c r="I81" s="12"/>
      <c r="J81" s="12"/>
      <c r="K81" s="12"/>
      <c r="L81" s="23"/>
      <c r="M81" s="12"/>
      <c r="N81" s="12"/>
      <c r="O81" s="12"/>
    </row>
    <row r="82" spans="1:15" s="22" customFormat="1">
      <c r="A82" s="12"/>
      <c r="B82" s="12"/>
      <c r="C82" s="12"/>
      <c r="D82" s="12"/>
      <c r="E82" s="12"/>
      <c r="F82" s="12"/>
      <c r="G82" s="12"/>
      <c r="H82" s="12"/>
      <c r="I82" s="12"/>
      <c r="J82" s="12"/>
      <c r="K82" s="12"/>
      <c r="L82" s="23"/>
      <c r="M82" s="12"/>
      <c r="N82" s="12"/>
      <c r="O82" s="12"/>
    </row>
    <row r="83" spans="1:15" s="22" customFormat="1">
      <c r="A83" s="12"/>
      <c r="B83" s="12"/>
      <c r="C83" s="12"/>
      <c r="D83" s="12"/>
      <c r="E83" s="12"/>
      <c r="F83" s="12"/>
      <c r="G83" s="12"/>
      <c r="H83" s="12"/>
      <c r="I83" s="12"/>
      <c r="J83" s="12"/>
      <c r="K83" s="12"/>
      <c r="L83" s="23"/>
      <c r="M83" s="12"/>
      <c r="N83" s="12"/>
      <c r="O83" s="12"/>
    </row>
    <row r="84" spans="1:15" s="22" customFormat="1">
      <c r="A84" s="12"/>
      <c r="B84" s="12"/>
      <c r="C84" s="12"/>
      <c r="D84" s="12"/>
      <c r="E84" s="12"/>
      <c r="F84" s="12"/>
      <c r="G84" s="12"/>
      <c r="H84" s="12"/>
      <c r="I84" s="12"/>
      <c r="J84" s="12"/>
      <c r="K84" s="12"/>
      <c r="L84" s="23"/>
      <c r="M84" s="12"/>
      <c r="N84" s="12"/>
      <c r="O84" s="12"/>
    </row>
    <row r="85" spans="1:15" s="22" customFormat="1">
      <c r="A85" s="12"/>
      <c r="B85" s="12"/>
      <c r="C85" s="12"/>
      <c r="D85" s="12"/>
      <c r="E85" s="12"/>
      <c r="F85" s="12"/>
      <c r="G85" s="12"/>
      <c r="H85" s="12"/>
      <c r="I85" s="12"/>
      <c r="J85" s="12"/>
      <c r="K85" s="12"/>
      <c r="L85" s="23"/>
      <c r="M85" s="12"/>
      <c r="N85" s="12"/>
      <c r="O85" s="12"/>
    </row>
    <row r="86" spans="1:15" s="22" customFormat="1">
      <c r="A86" s="12"/>
      <c r="B86" s="12"/>
      <c r="C86" s="12"/>
      <c r="D86" s="12"/>
      <c r="E86" s="12"/>
      <c r="F86" s="12"/>
      <c r="G86" s="12"/>
      <c r="H86" s="12"/>
      <c r="I86" s="12"/>
      <c r="J86" s="12"/>
      <c r="K86" s="12"/>
      <c r="L86" s="23"/>
      <c r="M86" s="12"/>
      <c r="N86" s="12"/>
      <c r="O86" s="12"/>
    </row>
    <row r="87" spans="1:15" s="22" customFormat="1">
      <c r="A87" s="12"/>
      <c r="B87" s="12"/>
      <c r="C87" s="12"/>
      <c r="D87" s="12"/>
      <c r="E87" s="12"/>
      <c r="F87" s="12"/>
      <c r="G87" s="12"/>
      <c r="H87" s="12"/>
      <c r="I87" s="12"/>
      <c r="J87" s="12"/>
      <c r="K87" s="12"/>
      <c r="L87" s="23"/>
      <c r="M87" s="12"/>
      <c r="N87" s="12"/>
      <c r="O87" s="12"/>
    </row>
    <row r="88" spans="1:15" s="22" customFormat="1">
      <c r="A88" s="12"/>
      <c r="B88" s="12"/>
      <c r="C88" s="12"/>
      <c r="D88" s="12"/>
      <c r="E88" s="12"/>
      <c r="F88" s="12"/>
      <c r="G88" s="12"/>
      <c r="H88" s="12"/>
      <c r="I88" s="12"/>
      <c r="J88" s="12"/>
      <c r="K88" s="12"/>
      <c r="L88" s="23"/>
      <c r="M88" s="12"/>
      <c r="N88" s="12"/>
      <c r="O88" s="12"/>
    </row>
    <row r="89" spans="1:15" s="22" customFormat="1">
      <c r="A89" s="12"/>
      <c r="B89" s="12"/>
      <c r="C89" s="12"/>
      <c r="D89" s="12"/>
      <c r="E89" s="12"/>
      <c r="F89" s="12"/>
      <c r="G89" s="12"/>
      <c r="H89" s="12"/>
      <c r="I89" s="12"/>
      <c r="J89" s="12"/>
      <c r="K89" s="12"/>
      <c r="L89" s="23"/>
      <c r="M89" s="12"/>
      <c r="N89" s="12"/>
      <c r="O89" s="12"/>
    </row>
    <row r="90" spans="1:15" s="22" customFormat="1">
      <c r="A90" s="12"/>
      <c r="B90" s="12"/>
      <c r="C90" s="12"/>
      <c r="D90" s="12"/>
      <c r="E90" s="12"/>
      <c r="F90" s="12"/>
      <c r="G90" s="12"/>
      <c r="H90" s="12"/>
      <c r="I90" s="12"/>
      <c r="J90" s="12"/>
      <c r="K90" s="12"/>
      <c r="L90" s="23"/>
      <c r="M90" s="12"/>
      <c r="N90" s="12"/>
      <c r="O90" s="12"/>
    </row>
    <row r="91" spans="1:15" s="22" customFormat="1">
      <c r="A91" s="12"/>
      <c r="B91" s="12"/>
      <c r="C91" s="12"/>
      <c r="D91" s="12"/>
      <c r="E91" s="12"/>
      <c r="F91" s="12"/>
      <c r="G91" s="12"/>
      <c r="H91" s="12"/>
      <c r="I91" s="12"/>
      <c r="J91" s="12"/>
      <c r="K91" s="12"/>
      <c r="L91" s="23"/>
      <c r="M91" s="12"/>
      <c r="N91" s="12"/>
      <c r="O91" s="12"/>
    </row>
    <row r="92" spans="1:15" s="22" customFormat="1">
      <c r="A92" s="12"/>
      <c r="B92" s="12"/>
      <c r="C92" s="12"/>
      <c r="D92" s="12"/>
      <c r="E92" s="12"/>
      <c r="F92" s="12"/>
      <c r="G92" s="12"/>
      <c r="H92" s="12"/>
      <c r="I92" s="12"/>
      <c r="J92" s="12"/>
      <c r="K92" s="12"/>
      <c r="L92" s="23"/>
      <c r="M92" s="12"/>
      <c r="N92" s="12"/>
      <c r="O92" s="12"/>
    </row>
    <row r="93" spans="1:15" s="22" customFormat="1">
      <c r="A93" s="12"/>
      <c r="B93" s="12"/>
      <c r="C93" s="12"/>
      <c r="D93" s="12"/>
      <c r="E93" s="12"/>
      <c r="F93" s="12"/>
      <c r="G93" s="12"/>
      <c r="H93" s="12"/>
      <c r="I93" s="12"/>
      <c r="J93" s="12"/>
      <c r="K93" s="12"/>
      <c r="L93" s="23"/>
      <c r="M93" s="12"/>
      <c r="N93" s="12"/>
      <c r="O93" s="12"/>
    </row>
    <row r="94" spans="1:15" s="22" customFormat="1">
      <c r="A94" s="12"/>
      <c r="B94" s="12"/>
      <c r="C94" s="12"/>
      <c r="D94" s="12"/>
      <c r="E94" s="12"/>
      <c r="F94" s="12"/>
      <c r="G94" s="12"/>
      <c r="H94" s="12"/>
      <c r="I94" s="12"/>
      <c r="J94" s="12"/>
      <c r="K94" s="12"/>
      <c r="L94" s="23"/>
      <c r="M94" s="12"/>
      <c r="N94" s="12"/>
      <c r="O94" s="12"/>
    </row>
    <row r="95" spans="1:15" s="22" customFormat="1">
      <c r="A95" s="12"/>
      <c r="B95" s="12"/>
      <c r="C95" s="12"/>
      <c r="D95" s="12"/>
      <c r="E95" s="12"/>
      <c r="F95" s="12"/>
      <c r="G95" s="12"/>
      <c r="H95" s="12"/>
      <c r="I95" s="12"/>
      <c r="J95" s="12"/>
      <c r="K95" s="12"/>
      <c r="L95" s="23"/>
      <c r="M95" s="12"/>
      <c r="N95" s="12"/>
      <c r="O95" s="12"/>
    </row>
    <row r="96" spans="1:15" s="22" customFormat="1">
      <c r="A96" s="12"/>
      <c r="B96" s="12"/>
      <c r="C96" s="12"/>
      <c r="D96" s="12"/>
      <c r="E96" s="12"/>
      <c r="F96" s="12"/>
      <c r="G96" s="12"/>
      <c r="H96" s="12"/>
      <c r="I96" s="12"/>
      <c r="J96" s="12"/>
      <c r="K96" s="12"/>
      <c r="L96" s="23"/>
      <c r="M96" s="12"/>
      <c r="N96" s="12"/>
      <c r="O96" s="12"/>
    </row>
    <row r="97" spans="1:49" s="22" customFormat="1">
      <c r="A97" s="12"/>
      <c r="B97" s="12"/>
      <c r="C97" s="12"/>
      <c r="D97" s="12"/>
      <c r="E97" s="12"/>
      <c r="F97" s="12"/>
      <c r="G97" s="12"/>
      <c r="H97" s="12"/>
      <c r="I97" s="12"/>
      <c r="J97" s="12"/>
      <c r="K97" s="12"/>
      <c r="L97" s="23"/>
      <c r="M97" s="12"/>
      <c r="N97" s="12"/>
      <c r="O97" s="12"/>
    </row>
    <row r="98" spans="1:49" s="22" customFormat="1">
      <c r="A98" s="12"/>
      <c r="B98" s="12"/>
      <c r="C98" s="12"/>
      <c r="D98" s="12"/>
      <c r="E98" s="12"/>
      <c r="F98" s="12"/>
      <c r="G98" s="12"/>
      <c r="H98" s="12"/>
      <c r="I98" s="12"/>
      <c r="J98" s="12"/>
      <c r="K98" s="12"/>
      <c r="L98" s="23"/>
      <c r="M98" s="12"/>
      <c r="N98" s="12"/>
      <c r="O98" s="12"/>
    </row>
    <row r="99" spans="1:49" s="22" customFormat="1">
      <c r="A99" s="12"/>
      <c r="B99" s="12"/>
      <c r="C99" s="12"/>
      <c r="D99" s="12"/>
      <c r="E99" s="12"/>
      <c r="F99" s="12"/>
      <c r="G99" s="12"/>
      <c r="H99" s="12"/>
      <c r="I99" s="12"/>
      <c r="J99" s="12"/>
      <c r="K99" s="12"/>
      <c r="L99" s="23"/>
      <c r="M99" s="12"/>
      <c r="N99" s="12"/>
      <c r="O99" s="12"/>
    </row>
    <row r="100" spans="1:49" s="22" customFormat="1">
      <c r="A100" s="12"/>
      <c r="B100" s="12"/>
      <c r="C100" s="12"/>
      <c r="D100" s="12"/>
      <c r="E100" s="12"/>
      <c r="F100" s="12"/>
      <c r="G100" s="12"/>
      <c r="H100" s="12"/>
      <c r="I100" s="12"/>
      <c r="J100" s="12"/>
      <c r="K100" s="12"/>
      <c r="L100" s="23"/>
      <c r="M100" s="12"/>
      <c r="N100" s="12"/>
      <c r="O100" s="12"/>
    </row>
    <row r="101" spans="1:49" s="22" customFormat="1">
      <c r="A101" s="12"/>
      <c r="B101" s="12"/>
      <c r="C101" s="12"/>
      <c r="D101" s="12"/>
      <c r="E101" s="12"/>
      <c r="F101" s="12"/>
      <c r="G101" s="12"/>
      <c r="H101" s="12"/>
      <c r="I101" s="12"/>
      <c r="J101" s="12"/>
      <c r="K101" s="12"/>
      <c r="L101" s="23"/>
      <c r="M101" s="12"/>
      <c r="N101" s="12"/>
      <c r="O101" s="12"/>
    </row>
    <row r="102" spans="1:49" s="22" customFormat="1">
      <c r="A102" s="12"/>
      <c r="B102" s="12"/>
      <c r="C102" s="12"/>
      <c r="D102" s="12"/>
      <c r="E102" s="12"/>
      <c r="F102" s="12"/>
      <c r="G102" s="12"/>
      <c r="H102" s="12"/>
      <c r="I102" s="12"/>
      <c r="J102" s="12"/>
      <c r="K102" s="12"/>
      <c r="L102" s="23"/>
      <c r="M102" s="12"/>
      <c r="N102" s="12"/>
      <c r="O102" s="12"/>
    </row>
    <row r="103" spans="1:49" s="22" customFormat="1">
      <c r="A103" s="12"/>
      <c r="B103" s="12"/>
      <c r="C103" s="12"/>
      <c r="D103" s="12"/>
      <c r="E103" s="12"/>
      <c r="F103" s="12"/>
      <c r="G103" s="12"/>
      <c r="H103" s="12"/>
      <c r="I103" s="12"/>
      <c r="J103" s="12"/>
      <c r="K103" s="12"/>
      <c r="L103" s="23"/>
      <c r="M103" s="12"/>
      <c r="N103" s="12"/>
      <c r="O103" s="12"/>
      <c r="AK103" s="140" t="s">
        <v>35</v>
      </c>
      <c r="AL103" s="140" t="s">
        <v>32</v>
      </c>
      <c r="AM103" s="172" t="s">
        <v>29</v>
      </c>
      <c r="AN103" s="173"/>
    </row>
    <row r="104" spans="1:49" s="22" customFormat="1" ht="30">
      <c r="A104" s="12"/>
      <c r="B104" s="12"/>
      <c r="C104" s="12"/>
      <c r="D104" s="12"/>
      <c r="E104" s="12"/>
      <c r="F104" s="12"/>
      <c r="G104" s="12"/>
      <c r="H104" s="12"/>
      <c r="I104" s="12"/>
      <c r="J104" s="12"/>
      <c r="K104" s="12"/>
      <c r="L104" s="23"/>
      <c r="M104" s="12"/>
      <c r="N104" s="12"/>
      <c r="O104" s="12"/>
      <c r="AK104" s="141"/>
      <c r="AL104" s="141"/>
      <c r="AM104" s="33" t="s">
        <v>30</v>
      </c>
      <c r="AN104" s="33" t="s">
        <v>31</v>
      </c>
      <c r="AR104" s="27" t="s">
        <v>4</v>
      </c>
      <c r="AS104" s="8" t="s">
        <v>5</v>
      </c>
      <c r="AT104" s="8" t="s">
        <v>6</v>
      </c>
      <c r="AU104" s="8" t="s">
        <v>7</v>
      </c>
      <c r="AV104" s="8" t="s">
        <v>40</v>
      </c>
      <c r="AW104" s="8" t="s">
        <v>96</v>
      </c>
    </row>
    <row r="105" spans="1:49" s="22" customFormat="1">
      <c r="A105" s="12"/>
      <c r="B105" s="12"/>
      <c r="C105" s="12"/>
      <c r="D105" s="12"/>
      <c r="E105" s="12"/>
      <c r="F105" s="12"/>
      <c r="G105" s="12"/>
      <c r="H105" s="12"/>
      <c r="I105" s="12"/>
      <c r="J105" s="12"/>
      <c r="K105" s="12"/>
      <c r="L105" s="23"/>
      <c r="M105" s="12"/>
      <c r="N105" s="12"/>
      <c r="O105" s="12"/>
      <c r="AK105" s="29">
        <v>38808</v>
      </c>
      <c r="AL105" s="25" t="s">
        <v>33</v>
      </c>
      <c r="AM105" s="26">
        <f t="shared" ref="AM105:AM168" si="22">EOMONTH(AK105,0)+5</f>
        <v>38842</v>
      </c>
      <c r="AN105" s="26">
        <f t="shared" ref="AN105:AN115" si="23">EOMONTH(AK105,0)+6</f>
        <v>38843</v>
      </c>
      <c r="AR105" s="29">
        <v>38808</v>
      </c>
      <c r="AS105" s="8">
        <v>12</v>
      </c>
      <c r="AT105" s="10" t="s">
        <v>8</v>
      </c>
      <c r="AU105" s="30" t="s">
        <v>46</v>
      </c>
      <c r="AV105" s="30">
        <v>365</v>
      </c>
      <c r="AW105" s="45">
        <v>0.13</v>
      </c>
    </row>
    <row r="106" spans="1:49" s="22" customFormat="1">
      <c r="A106" s="12"/>
      <c r="B106" s="12"/>
      <c r="C106" s="12"/>
      <c r="D106" s="12"/>
      <c r="E106" s="12"/>
      <c r="F106" s="12"/>
      <c r="G106" s="12"/>
      <c r="H106" s="12"/>
      <c r="I106" s="12"/>
      <c r="J106" s="12"/>
      <c r="K106" s="12"/>
      <c r="L106" s="23"/>
      <c r="M106" s="12"/>
      <c r="N106" s="12"/>
      <c r="O106" s="12"/>
      <c r="AK106" s="29">
        <v>38838</v>
      </c>
      <c r="AL106" s="25" t="s">
        <v>33</v>
      </c>
      <c r="AM106" s="26">
        <f t="shared" si="22"/>
        <v>38873</v>
      </c>
      <c r="AN106" s="26">
        <f t="shared" si="23"/>
        <v>38874</v>
      </c>
      <c r="AR106" s="29">
        <v>38838</v>
      </c>
      <c r="AS106" s="8">
        <v>12</v>
      </c>
      <c r="AT106" s="10" t="s">
        <v>8</v>
      </c>
      <c r="AU106" s="30" t="s">
        <v>46</v>
      </c>
      <c r="AV106" s="30">
        <v>365</v>
      </c>
      <c r="AW106" s="45">
        <v>0.13</v>
      </c>
    </row>
    <row r="107" spans="1:49" s="22" customFormat="1">
      <c r="A107" s="12"/>
      <c r="B107" s="12"/>
      <c r="C107" s="12"/>
      <c r="D107" s="12"/>
      <c r="E107" s="12"/>
      <c r="F107" s="12"/>
      <c r="G107" s="12"/>
      <c r="H107" s="12"/>
      <c r="I107" s="12"/>
      <c r="J107" s="12"/>
      <c r="K107" s="12"/>
      <c r="L107" s="23"/>
      <c r="M107" s="12"/>
      <c r="N107" s="12"/>
      <c r="O107" s="12"/>
      <c r="AK107" s="29">
        <v>38869</v>
      </c>
      <c r="AL107" s="25" t="s">
        <v>33</v>
      </c>
      <c r="AM107" s="26">
        <f t="shared" si="22"/>
        <v>38903</v>
      </c>
      <c r="AN107" s="26">
        <f t="shared" si="23"/>
        <v>38904</v>
      </c>
      <c r="AR107" s="29">
        <v>38869</v>
      </c>
      <c r="AS107" s="8">
        <v>12</v>
      </c>
      <c r="AT107" s="10" t="s">
        <v>8</v>
      </c>
      <c r="AU107" s="30" t="s">
        <v>46</v>
      </c>
      <c r="AV107" s="30">
        <v>365</v>
      </c>
      <c r="AW107" s="45">
        <v>0.13</v>
      </c>
    </row>
    <row r="108" spans="1:49" s="22" customFormat="1">
      <c r="A108" s="12"/>
      <c r="B108" s="12"/>
      <c r="C108" s="12"/>
      <c r="D108" s="12"/>
      <c r="E108" s="12"/>
      <c r="F108" s="12"/>
      <c r="G108" s="12"/>
      <c r="H108" s="12"/>
      <c r="I108" s="12"/>
      <c r="J108" s="12"/>
      <c r="K108" s="12"/>
      <c r="L108" s="23"/>
      <c r="M108" s="12"/>
      <c r="N108" s="12"/>
      <c r="O108" s="12"/>
      <c r="AK108" s="29">
        <v>38899</v>
      </c>
      <c r="AL108" s="25" t="s">
        <v>33</v>
      </c>
      <c r="AM108" s="26">
        <f t="shared" si="22"/>
        <v>38934</v>
      </c>
      <c r="AN108" s="26">
        <f t="shared" si="23"/>
        <v>38935</v>
      </c>
      <c r="AR108" s="29">
        <v>38899</v>
      </c>
      <c r="AS108" s="8">
        <v>12</v>
      </c>
      <c r="AT108" s="10" t="s">
        <v>10</v>
      </c>
      <c r="AU108" s="30" t="s">
        <v>46</v>
      </c>
      <c r="AV108" s="30">
        <v>365</v>
      </c>
      <c r="AW108" s="45">
        <v>0.13</v>
      </c>
    </row>
    <row r="109" spans="1:49" s="22" customFormat="1">
      <c r="A109" s="12"/>
      <c r="B109" s="12"/>
      <c r="C109" s="12"/>
      <c r="D109" s="12"/>
      <c r="E109" s="12"/>
      <c r="F109" s="12"/>
      <c r="G109" s="12"/>
      <c r="H109" s="12"/>
      <c r="I109" s="12"/>
      <c r="J109" s="12"/>
      <c r="K109" s="12"/>
      <c r="L109" s="23"/>
      <c r="M109" s="12"/>
      <c r="N109" s="12"/>
      <c r="O109" s="12"/>
      <c r="AK109" s="29">
        <v>38930</v>
      </c>
      <c r="AL109" s="25" t="s">
        <v>33</v>
      </c>
      <c r="AM109" s="26">
        <f t="shared" si="22"/>
        <v>38965</v>
      </c>
      <c r="AN109" s="26">
        <f t="shared" si="23"/>
        <v>38966</v>
      </c>
      <c r="AR109" s="29">
        <v>38930</v>
      </c>
      <c r="AS109" s="8">
        <v>12</v>
      </c>
      <c r="AT109" s="10" t="s">
        <v>10</v>
      </c>
      <c r="AU109" s="30" t="s">
        <v>46</v>
      </c>
      <c r="AV109" s="30">
        <v>365</v>
      </c>
      <c r="AW109" s="45">
        <v>0.13</v>
      </c>
    </row>
    <row r="110" spans="1:49" s="22" customFormat="1">
      <c r="A110" s="12"/>
      <c r="B110" s="12"/>
      <c r="C110" s="12"/>
      <c r="D110" s="12"/>
      <c r="E110" s="12"/>
      <c r="F110" s="12"/>
      <c r="G110" s="12"/>
      <c r="H110" s="12"/>
      <c r="I110" s="12"/>
      <c r="J110" s="12"/>
      <c r="K110" s="12"/>
      <c r="L110" s="23"/>
      <c r="M110" s="12"/>
      <c r="N110" s="12"/>
      <c r="O110" s="12"/>
      <c r="AK110" s="29">
        <v>38961</v>
      </c>
      <c r="AL110" s="25" t="s">
        <v>33</v>
      </c>
      <c r="AM110" s="26">
        <f t="shared" si="22"/>
        <v>38995</v>
      </c>
      <c r="AN110" s="26">
        <f t="shared" si="23"/>
        <v>38996</v>
      </c>
      <c r="AR110" s="29">
        <v>38961</v>
      </c>
      <c r="AS110" s="8">
        <v>12</v>
      </c>
      <c r="AT110" s="10" t="s">
        <v>10</v>
      </c>
      <c r="AU110" s="30" t="s">
        <v>46</v>
      </c>
      <c r="AV110" s="30">
        <v>365</v>
      </c>
      <c r="AW110" s="45">
        <v>0.13</v>
      </c>
    </row>
    <row r="111" spans="1:49" s="22" customFormat="1">
      <c r="A111" s="12"/>
      <c r="B111" s="12"/>
      <c r="C111" s="12"/>
      <c r="D111" s="12"/>
      <c r="E111" s="12"/>
      <c r="F111" s="12"/>
      <c r="G111" s="12"/>
      <c r="H111" s="12"/>
      <c r="I111" s="12"/>
      <c r="J111" s="12"/>
      <c r="K111" s="12"/>
      <c r="L111" s="23"/>
      <c r="M111" s="12"/>
      <c r="N111" s="12"/>
      <c r="O111" s="12"/>
      <c r="AK111" s="29">
        <v>38991</v>
      </c>
      <c r="AL111" s="25" t="s">
        <v>33</v>
      </c>
      <c r="AM111" s="26">
        <f t="shared" si="22"/>
        <v>39026</v>
      </c>
      <c r="AN111" s="26">
        <f t="shared" si="23"/>
        <v>39027</v>
      </c>
      <c r="AR111" s="29">
        <v>38991</v>
      </c>
      <c r="AS111" s="8">
        <v>12</v>
      </c>
      <c r="AT111" s="10" t="s">
        <v>11</v>
      </c>
      <c r="AU111" s="30" t="s">
        <v>46</v>
      </c>
      <c r="AV111" s="30">
        <v>365</v>
      </c>
      <c r="AW111" s="45">
        <v>0.13</v>
      </c>
    </row>
    <row r="112" spans="1:49" s="22" customFormat="1">
      <c r="A112" s="12"/>
      <c r="B112" s="12"/>
      <c r="C112" s="12"/>
      <c r="D112" s="12"/>
      <c r="E112" s="12"/>
      <c r="F112" s="12"/>
      <c r="G112" s="12"/>
      <c r="H112" s="12"/>
      <c r="I112" s="12"/>
      <c r="J112" s="12"/>
      <c r="K112" s="12"/>
      <c r="L112" s="23"/>
      <c r="M112" s="12"/>
      <c r="N112" s="12"/>
      <c r="O112" s="12"/>
      <c r="AK112" s="29">
        <v>39022</v>
      </c>
      <c r="AL112" s="25" t="s">
        <v>33</v>
      </c>
      <c r="AM112" s="26">
        <f t="shared" si="22"/>
        <v>39056</v>
      </c>
      <c r="AN112" s="26">
        <f t="shared" si="23"/>
        <v>39057</v>
      </c>
      <c r="AR112" s="29">
        <v>39022</v>
      </c>
      <c r="AS112" s="8">
        <v>12</v>
      </c>
      <c r="AT112" s="10" t="s">
        <v>11</v>
      </c>
      <c r="AU112" s="30" t="s">
        <v>46</v>
      </c>
      <c r="AV112" s="30">
        <v>365</v>
      </c>
      <c r="AW112" s="45">
        <v>0.13</v>
      </c>
    </row>
    <row r="113" spans="1:49" s="22" customFormat="1">
      <c r="A113" s="12"/>
      <c r="B113" s="12"/>
      <c r="C113" s="12"/>
      <c r="D113" s="12"/>
      <c r="E113" s="12"/>
      <c r="F113" s="12"/>
      <c r="G113" s="12"/>
      <c r="H113" s="12"/>
      <c r="I113" s="12"/>
      <c r="J113" s="12"/>
      <c r="K113" s="12"/>
      <c r="L113" s="23"/>
      <c r="M113" s="12"/>
      <c r="N113" s="12"/>
      <c r="O113" s="12"/>
      <c r="AK113" s="29">
        <v>39052</v>
      </c>
      <c r="AL113" s="25" t="s">
        <v>33</v>
      </c>
      <c r="AM113" s="26">
        <f t="shared" si="22"/>
        <v>39087</v>
      </c>
      <c r="AN113" s="26">
        <f t="shared" si="23"/>
        <v>39088</v>
      </c>
      <c r="AR113" s="29">
        <v>39052</v>
      </c>
      <c r="AS113" s="8">
        <v>12</v>
      </c>
      <c r="AT113" s="10" t="s">
        <v>11</v>
      </c>
      <c r="AU113" s="30" t="s">
        <v>46</v>
      </c>
      <c r="AV113" s="30">
        <v>365</v>
      </c>
      <c r="AW113" s="45">
        <v>0.13</v>
      </c>
    </row>
    <row r="114" spans="1:49" s="22" customFormat="1">
      <c r="A114" s="12"/>
      <c r="B114" s="12"/>
      <c r="C114" s="12"/>
      <c r="D114" s="12"/>
      <c r="E114" s="12"/>
      <c r="F114" s="12"/>
      <c r="G114" s="12"/>
      <c r="H114" s="12"/>
      <c r="I114" s="12"/>
      <c r="J114" s="12"/>
      <c r="K114" s="12"/>
      <c r="L114" s="23"/>
      <c r="M114" s="12"/>
      <c r="N114" s="12"/>
      <c r="O114" s="12"/>
      <c r="AK114" s="29">
        <v>39083</v>
      </c>
      <c r="AL114" s="25" t="s">
        <v>33</v>
      </c>
      <c r="AM114" s="26">
        <f t="shared" si="22"/>
        <v>39118</v>
      </c>
      <c r="AN114" s="26">
        <f t="shared" si="23"/>
        <v>39119</v>
      </c>
      <c r="AR114" s="29">
        <v>39083</v>
      </c>
      <c r="AS114" s="8">
        <v>12</v>
      </c>
      <c r="AT114" s="10" t="s">
        <v>12</v>
      </c>
      <c r="AU114" s="30" t="s">
        <v>46</v>
      </c>
      <c r="AV114" s="30">
        <v>365</v>
      </c>
      <c r="AW114" s="45">
        <v>0.13</v>
      </c>
    </row>
    <row r="115" spans="1:49" s="22" customFormat="1">
      <c r="A115" s="12"/>
      <c r="B115" s="12"/>
      <c r="C115" s="12"/>
      <c r="D115" s="12"/>
      <c r="E115" s="12"/>
      <c r="F115" s="12"/>
      <c r="G115" s="12"/>
      <c r="H115" s="12"/>
      <c r="I115" s="12"/>
      <c r="J115" s="12"/>
      <c r="K115" s="12"/>
      <c r="L115" s="23"/>
      <c r="M115" s="12"/>
      <c r="N115" s="12"/>
      <c r="O115" s="12"/>
      <c r="AK115" s="29">
        <v>39114</v>
      </c>
      <c r="AL115" s="25" t="s">
        <v>33</v>
      </c>
      <c r="AM115" s="26">
        <f t="shared" si="22"/>
        <v>39146</v>
      </c>
      <c r="AN115" s="26">
        <f t="shared" si="23"/>
        <v>39147</v>
      </c>
      <c r="AR115" s="29">
        <v>39114</v>
      </c>
      <c r="AS115" s="8">
        <v>12</v>
      </c>
      <c r="AT115" s="10" t="s">
        <v>12</v>
      </c>
      <c r="AU115" s="30" t="s">
        <v>46</v>
      </c>
      <c r="AV115" s="30">
        <v>365</v>
      </c>
      <c r="AW115" s="45">
        <v>0.13</v>
      </c>
    </row>
    <row r="116" spans="1:49" s="22" customFormat="1">
      <c r="A116" s="12"/>
      <c r="B116" s="12"/>
      <c r="C116" s="12"/>
      <c r="D116" s="12"/>
      <c r="E116" s="12"/>
      <c r="F116" s="12"/>
      <c r="G116" s="12"/>
      <c r="H116" s="12"/>
      <c r="I116" s="12"/>
      <c r="J116" s="12"/>
      <c r="K116" s="12"/>
      <c r="L116" s="23"/>
      <c r="M116" s="12"/>
      <c r="N116" s="12"/>
      <c r="O116" s="12"/>
      <c r="AK116" s="29">
        <v>39142</v>
      </c>
      <c r="AL116" s="25" t="s">
        <v>33</v>
      </c>
      <c r="AM116" s="26">
        <f>EOMONTH(AK116,0)</f>
        <v>39172</v>
      </c>
      <c r="AN116" s="26">
        <f>EOMONTH(AK116,0)</f>
        <v>39172</v>
      </c>
      <c r="AR116" s="29">
        <v>39142</v>
      </c>
      <c r="AS116" s="8">
        <v>12</v>
      </c>
      <c r="AT116" s="10" t="s">
        <v>12</v>
      </c>
      <c r="AU116" s="30" t="s">
        <v>46</v>
      </c>
      <c r="AV116" s="30">
        <v>365</v>
      </c>
      <c r="AW116" s="45">
        <v>0.13</v>
      </c>
    </row>
    <row r="117" spans="1:49" s="22" customFormat="1">
      <c r="A117" s="12"/>
      <c r="B117" s="12"/>
      <c r="C117" s="12"/>
      <c r="D117" s="12"/>
      <c r="E117" s="12"/>
      <c r="F117" s="12"/>
      <c r="G117" s="12"/>
      <c r="H117" s="12"/>
      <c r="I117" s="12"/>
      <c r="J117" s="12"/>
      <c r="K117" s="12"/>
      <c r="L117" s="23"/>
      <c r="M117" s="12"/>
      <c r="N117" s="12"/>
      <c r="O117" s="12"/>
      <c r="AK117" s="29">
        <v>39173</v>
      </c>
      <c r="AL117" s="25" t="s">
        <v>33</v>
      </c>
      <c r="AM117" s="26">
        <f t="shared" si="22"/>
        <v>39207</v>
      </c>
      <c r="AN117" s="26">
        <f t="shared" ref="AN117:AN127" si="24">EOMONTH(AK117,0)+6</f>
        <v>39208</v>
      </c>
      <c r="AR117" s="29">
        <v>39173</v>
      </c>
      <c r="AS117" s="8">
        <v>12</v>
      </c>
      <c r="AT117" s="10" t="s">
        <v>8</v>
      </c>
      <c r="AU117" s="30" t="s">
        <v>47</v>
      </c>
      <c r="AV117" s="30">
        <v>366</v>
      </c>
      <c r="AW117" s="45">
        <v>0.13</v>
      </c>
    </row>
    <row r="118" spans="1:49" s="22" customFormat="1">
      <c r="A118" s="12"/>
      <c r="B118" s="12"/>
      <c r="C118" s="12"/>
      <c r="D118" s="12"/>
      <c r="E118" s="12"/>
      <c r="F118" s="12"/>
      <c r="G118" s="12"/>
      <c r="H118" s="12"/>
      <c r="I118" s="12"/>
      <c r="J118" s="12"/>
      <c r="K118" s="12"/>
      <c r="L118" s="23"/>
      <c r="M118" s="12"/>
      <c r="N118" s="12"/>
      <c r="O118" s="12"/>
      <c r="AK118" s="29">
        <v>39203</v>
      </c>
      <c r="AL118" s="25" t="s">
        <v>33</v>
      </c>
      <c r="AM118" s="26">
        <f t="shared" si="22"/>
        <v>39238</v>
      </c>
      <c r="AN118" s="26">
        <f t="shared" si="24"/>
        <v>39239</v>
      </c>
      <c r="AR118" s="29">
        <v>39203</v>
      </c>
      <c r="AS118" s="8">
        <v>12</v>
      </c>
      <c r="AT118" s="10" t="s">
        <v>8</v>
      </c>
      <c r="AU118" s="30" t="s">
        <v>47</v>
      </c>
      <c r="AV118" s="30">
        <v>366</v>
      </c>
      <c r="AW118" s="45">
        <v>0.13</v>
      </c>
    </row>
    <row r="119" spans="1:49" s="22" customFormat="1">
      <c r="A119" s="12"/>
      <c r="B119" s="12"/>
      <c r="C119" s="12"/>
      <c r="D119" s="12"/>
      <c r="E119" s="12"/>
      <c r="F119" s="12"/>
      <c r="G119" s="12"/>
      <c r="H119" s="12"/>
      <c r="I119" s="12"/>
      <c r="J119" s="12"/>
      <c r="K119" s="12"/>
      <c r="L119" s="23"/>
      <c r="M119" s="12"/>
      <c r="N119" s="12"/>
      <c r="O119" s="12"/>
      <c r="AK119" s="29">
        <v>39234</v>
      </c>
      <c r="AL119" s="25" t="s">
        <v>33</v>
      </c>
      <c r="AM119" s="26">
        <f t="shared" si="22"/>
        <v>39268</v>
      </c>
      <c r="AN119" s="26">
        <f t="shared" si="24"/>
        <v>39269</v>
      </c>
      <c r="AR119" s="29">
        <v>39234</v>
      </c>
      <c r="AS119" s="8">
        <v>12</v>
      </c>
      <c r="AT119" s="10" t="s">
        <v>8</v>
      </c>
      <c r="AU119" s="30" t="s">
        <v>47</v>
      </c>
      <c r="AV119" s="30">
        <v>366</v>
      </c>
      <c r="AW119" s="45">
        <v>0.13</v>
      </c>
    </row>
    <row r="120" spans="1:49" s="22" customFormat="1">
      <c r="A120" s="12"/>
      <c r="B120" s="12"/>
      <c r="C120" s="12"/>
      <c r="D120" s="12"/>
      <c r="E120" s="12"/>
      <c r="F120" s="12"/>
      <c r="G120" s="12"/>
      <c r="H120" s="12"/>
      <c r="I120" s="12"/>
      <c r="J120" s="12"/>
      <c r="K120" s="12"/>
      <c r="L120" s="23"/>
      <c r="M120" s="12"/>
      <c r="N120" s="12"/>
      <c r="O120" s="12"/>
      <c r="AK120" s="29">
        <v>39264</v>
      </c>
      <c r="AL120" s="25" t="s">
        <v>33</v>
      </c>
      <c r="AM120" s="26">
        <f t="shared" si="22"/>
        <v>39299</v>
      </c>
      <c r="AN120" s="26">
        <f t="shared" si="24"/>
        <v>39300</v>
      </c>
      <c r="AR120" s="29">
        <v>39264</v>
      </c>
      <c r="AS120" s="8">
        <v>12</v>
      </c>
      <c r="AT120" s="10" t="s">
        <v>10</v>
      </c>
      <c r="AU120" s="30" t="s">
        <v>47</v>
      </c>
      <c r="AV120" s="30">
        <v>366</v>
      </c>
      <c r="AW120" s="45">
        <v>0.13</v>
      </c>
    </row>
    <row r="121" spans="1:49" s="22" customFormat="1">
      <c r="A121" s="12"/>
      <c r="B121" s="12"/>
      <c r="C121" s="12"/>
      <c r="D121" s="12"/>
      <c r="E121" s="12"/>
      <c r="F121" s="12"/>
      <c r="G121" s="12"/>
      <c r="H121" s="12"/>
      <c r="I121" s="12"/>
      <c r="J121" s="12"/>
      <c r="K121" s="12"/>
      <c r="L121" s="23"/>
      <c r="M121" s="12"/>
      <c r="N121" s="12"/>
      <c r="O121" s="12"/>
      <c r="AK121" s="29">
        <v>39295</v>
      </c>
      <c r="AL121" s="25" t="s">
        <v>33</v>
      </c>
      <c r="AM121" s="26">
        <f t="shared" si="22"/>
        <v>39330</v>
      </c>
      <c r="AN121" s="26">
        <f t="shared" si="24"/>
        <v>39331</v>
      </c>
      <c r="AR121" s="29">
        <v>39295</v>
      </c>
      <c r="AS121" s="8">
        <v>12</v>
      </c>
      <c r="AT121" s="10" t="s">
        <v>10</v>
      </c>
      <c r="AU121" s="30" t="s">
        <v>47</v>
      </c>
      <c r="AV121" s="30">
        <v>366</v>
      </c>
      <c r="AW121" s="45">
        <v>0.13</v>
      </c>
    </row>
    <row r="122" spans="1:49" s="22" customFormat="1">
      <c r="A122" s="12"/>
      <c r="B122" s="12"/>
      <c r="C122" s="12"/>
      <c r="D122" s="12"/>
      <c r="E122" s="12"/>
      <c r="F122" s="12"/>
      <c r="G122" s="12"/>
      <c r="H122" s="12"/>
      <c r="I122" s="12"/>
      <c r="J122" s="12"/>
      <c r="K122" s="12"/>
      <c r="L122" s="23"/>
      <c r="M122" s="12"/>
      <c r="N122" s="12"/>
      <c r="O122" s="12"/>
      <c r="AK122" s="29">
        <v>39326</v>
      </c>
      <c r="AL122" s="25" t="s">
        <v>33</v>
      </c>
      <c r="AM122" s="26">
        <f t="shared" si="22"/>
        <v>39360</v>
      </c>
      <c r="AN122" s="26">
        <f t="shared" si="24"/>
        <v>39361</v>
      </c>
      <c r="AR122" s="29">
        <v>39326</v>
      </c>
      <c r="AS122" s="8">
        <v>12</v>
      </c>
      <c r="AT122" s="10" t="s">
        <v>10</v>
      </c>
      <c r="AU122" s="30" t="s">
        <v>47</v>
      </c>
      <c r="AV122" s="30">
        <v>366</v>
      </c>
      <c r="AW122" s="45">
        <v>0.13</v>
      </c>
    </row>
    <row r="123" spans="1:49" s="22" customFormat="1">
      <c r="A123" s="12"/>
      <c r="B123" s="12"/>
      <c r="C123" s="12"/>
      <c r="D123" s="12"/>
      <c r="E123" s="12"/>
      <c r="F123" s="12"/>
      <c r="G123" s="12"/>
      <c r="H123" s="12"/>
      <c r="I123" s="12"/>
      <c r="J123" s="12"/>
      <c r="K123" s="12"/>
      <c r="L123" s="23"/>
      <c r="M123" s="12"/>
      <c r="N123" s="12"/>
      <c r="O123" s="12"/>
      <c r="AK123" s="29">
        <v>39356</v>
      </c>
      <c r="AL123" s="25" t="s">
        <v>33</v>
      </c>
      <c r="AM123" s="26">
        <f t="shared" si="22"/>
        <v>39391</v>
      </c>
      <c r="AN123" s="26">
        <f t="shared" si="24"/>
        <v>39392</v>
      </c>
      <c r="AR123" s="29">
        <v>39356</v>
      </c>
      <c r="AS123" s="8">
        <v>12</v>
      </c>
      <c r="AT123" s="10" t="s">
        <v>11</v>
      </c>
      <c r="AU123" s="30" t="s">
        <v>47</v>
      </c>
      <c r="AV123" s="30">
        <v>366</v>
      </c>
      <c r="AW123" s="45">
        <v>0.13</v>
      </c>
    </row>
    <row r="124" spans="1:49" s="22" customFormat="1">
      <c r="A124" s="12"/>
      <c r="B124" s="12"/>
      <c r="C124" s="12"/>
      <c r="D124" s="12"/>
      <c r="E124" s="12"/>
      <c r="F124" s="12"/>
      <c r="G124" s="12"/>
      <c r="H124" s="12"/>
      <c r="I124" s="12"/>
      <c r="J124" s="12"/>
      <c r="K124" s="12"/>
      <c r="L124" s="23"/>
      <c r="M124" s="12"/>
      <c r="N124" s="12"/>
      <c r="O124" s="12"/>
      <c r="AK124" s="29">
        <v>39387</v>
      </c>
      <c r="AL124" s="25" t="s">
        <v>33</v>
      </c>
      <c r="AM124" s="26">
        <f t="shared" si="22"/>
        <v>39421</v>
      </c>
      <c r="AN124" s="26">
        <f t="shared" si="24"/>
        <v>39422</v>
      </c>
      <c r="AR124" s="29">
        <v>39387</v>
      </c>
      <c r="AS124" s="8">
        <v>12</v>
      </c>
      <c r="AT124" s="10" t="s">
        <v>11</v>
      </c>
      <c r="AU124" s="30" t="s">
        <v>47</v>
      </c>
      <c r="AV124" s="30">
        <v>366</v>
      </c>
      <c r="AW124" s="45">
        <v>0.13</v>
      </c>
    </row>
    <row r="125" spans="1:49" s="22" customFormat="1">
      <c r="A125" s="12"/>
      <c r="B125" s="12"/>
      <c r="C125" s="12"/>
      <c r="D125" s="12"/>
      <c r="E125" s="12"/>
      <c r="F125" s="12"/>
      <c r="G125" s="12"/>
      <c r="H125" s="12"/>
      <c r="I125" s="12"/>
      <c r="J125" s="12"/>
      <c r="K125" s="12"/>
      <c r="L125" s="23"/>
      <c r="M125" s="12"/>
      <c r="N125" s="12"/>
      <c r="O125" s="12"/>
      <c r="AK125" s="29">
        <v>39417</v>
      </c>
      <c r="AL125" s="25" t="s">
        <v>33</v>
      </c>
      <c r="AM125" s="26">
        <f t="shared" si="22"/>
        <v>39452</v>
      </c>
      <c r="AN125" s="26">
        <f t="shared" si="24"/>
        <v>39453</v>
      </c>
      <c r="AR125" s="29">
        <v>39417</v>
      </c>
      <c r="AS125" s="8">
        <v>12</v>
      </c>
      <c r="AT125" s="10" t="s">
        <v>11</v>
      </c>
      <c r="AU125" s="30" t="s">
        <v>47</v>
      </c>
      <c r="AV125" s="30">
        <v>366</v>
      </c>
      <c r="AW125" s="45">
        <v>0.13</v>
      </c>
    </row>
    <row r="126" spans="1:49" s="22" customFormat="1">
      <c r="A126" s="12"/>
      <c r="B126" s="12"/>
      <c r="C126" s="12"/>
      <c r="D126" s="12"/>
      <c r="E126" s="12"/>
      <c r="F126" s="12"/>
      <c r="G126" s="12"/>
      <c r="H126" s="12"/>
      <c r="I126" s="12"/>
      <c r="J126" s="12"/>
      <c r="K126" s="12"/>
      <c r="L126" s="23"/>
      <c r="M126" s="12"/>
      <c r="N126" s="12"/>
      <c r="O126" s="12"/>
      <c r="AK126" s="29">
        <v>39448</v>
      </c>
      <c r="AL126" s="25" t="s">
        <v>33</v>
      </c>
      <c r="AM126" s="26">
        <f t="shared" si="22"/>
        <v>39483</v>
      </c>
      <c r="AN126" s="26">
        <f t="shared" si="24"/>
        <v>39484</v>
      </c>
      <c r="AR126" s="29">
        <v>39448</v>
      </c>
      <c r="AS126" s="8">
        <v>12</v>
      </c>
      <c r="AT126" s="10" t="s">
        <v>12</v>
      </c>
      <c r="AU126" s="30" t="s">
        <v>47</v>
      </c>
      <c r="AV126" s="30">
        <v>366</v>
      </c>
      <c r="AW126" s="45">
        <v>0.13</v>
      </c>
    </row>
    <row r="127" spans="1:49" s="22" customFormat="1">
      <c r="A127" s="12"/>
      <c r="B127" s="12"/>
      <c r="C127" s="12"/>
      <c r="D127" s="12"/>
      <c r="E127" s="12"/>
      <c r="F127" s="12"/>
      <c r="G127" s="12"/>
      <c r="H127" s="12"/>
      <c r="I127" s="12"/>
      <c r="J127" s="12"/>
      <c r="K127" s="12"/>
      <c r="L127" s="23"/>
      <c r="M127" s="12"/>
      <c r="N127" s="12"/>
      <c r="O127" s="12"/>
      <c r="AK127" s="29">
        <v>39479</v>
      </c>
      <c r="AL127" s="25" t="s">
        <v>33</v>
      </c>
      <c r="AM127" s="26">
        <f t="shared" si="22"/>
        <v>39512</v>
      </c>
      <c r="AN127" s="26">
        <f t="shared" si="24"/>
        <v>39513</v>
      </c>
      <c r="AR127" s="29">
        <v>39479</v>
      </c>
      <c r="AS127" s="8">
        <v>12</v>
      </c>
      <c r="AT127" s="10" t="s">
        <v>12</v>
      </c>
      <c r="AU127" s="30" t="s">
        <v>47</v>
      </c>
      <c r="AV127" s="30">
        <v>366</v>
      </c>
      <c r="AW127" s="45">
        <v>0.13</v>
      </c>
    </row>
    <row r="128" spans="1:49" s="22" customFormat="1">
      <c r="A128" s="12"/>
      <c r="B128" s="12"/>
      <c r="C128" s="12"/>
      <c r="D128" s="12"/>
      <c r="E128" s="12"/>
      <c r="F128" s="12"/>
      <c r="G128" s="12"/>
      <c r="H128" s="12"/>
      <c r="I128" s="12"/>
      <c r="J128" s="12"/>
      <c r="K128" s="12"/>
      <c r="L128" s="23"/>
      <c r="M128" s="12"/>
      <c r="N128" s="12"/>
      <c r="O128" s="12"/>
      <c r="AK128" s="29">
        <v>39508</v>
      </c>
      <c r="AL128" s="25" t="s">
        <v>33</v>
      </c>
      <c r="AM128" s="26">
        <f>EOMONTH(AK128,0)</f>
        <v>39538</v>
      </c>
      <c r="AN128" s="26">
        <f>EOMONTH(AK128,0)</f>
        <v>39538</v>
      </c>
      <c r="AR128" s="29">
        <v>39508</v>
      </c>
      <c r="AS128" s="8">
        <v>12</v>
      </c>
      <c r="AT128" s="10" t="s">
        <v>12</v>
      </c>
      <c r="AU128" s="30" t="s">
        <v>47</v>
      </c>
      <c r="AV128" s="30">
        <v>366</v>
      </c>
      <c r="AW128" s="45">
        <v>0.13</v>
      </c>
    </row>
    <row r="129" spans="1:49" s="22" customFormat="1">
      <c r="A129" s="12"/>
      <c r="B129" s="12"/>
      <c r="C129" s="12"/>
      <c r="D129" s="12"/>
      <c r="E129" s="12"/>
      <c r="F129" s="12"/>
      <c r="G129" s="12"/>
      <c r="H129" s="12"/>
      <c r="I129" s="12"/>
      <c r="J129" s="12"/>
      <c r="K129" s="12"/>
      <c r="L129" s="23"/>
      <c r="M129" s="12"/>
      <c r="N129" s="12"/>
      <c r="O129" s="12"/>
      <c r="AK129" s="29">
        <v>39539</v>
      </c>
      <c r="AL129" s="25" t="s">
        <v>33</v>
      </c>
      <c r="AM129" s="26">
        <f t="shared" si="22"/>
        <v>39573</v>
      </c>
      <c r="AN129" s="26">
        <f t="shared" ref="AN129:AN139" si="25">EOMONTH(AK129,0)+6</f>
        <v>39574</v>
      </c>
      <c r="AR129" s="29">
        <v>39539</v>
      </c>
      <c r="AS129" s="10">
        <v>12</v>
      </c>
      <c r="AT129" s="10" t="s">
        <v>8</v>
      </c>
      <c r="AU129" s="31" t="s">
        <v>9</v>
      </c>
      <c r="AV129" s="31">
        <v>365</v>
      </c>
      <c r="AW129" s="45">
        <v>0.13</v>
      </c>
    </row>
    <row r="130" spans="1:49" s="22" customFormat="1">
      <c r="A130" s="12"/>
      <c r="B130" s="12"/>
      <c r="C130" s="12"/>
      <c r="D130" s="12"/>
      <c r="E130" s="12"/>
      <c r="F130" s="12"/>
      <c r="G130" s="12"/>
      <c r="H130" s="12"/>
      <c r="I130" s="12"/>
      <c r="J130" s="12"/>
      <c r="K130" s="12"/>
      <c r="L130" s="23"/>
      <c r="M130" s="12"/>
      <c r="N130" s="12"/>
      <c r="O130" s="12"/>
      <c r="AK130" s="29">
        <v>39569</v>
      </c>
      <c r="AL130" s="25" t="s">
        <v>33</v>
      </c>
      <c r="AM130" s="26">
        <f t="shared" si="22"/>
        <v>39604</v>
      </c>
      <c r="AN130" s="26">
        <f t="shared" si="25"/>
        <v>39605</v>
      </c>
      <c r="AR130" s="29">
        <v>39569</v>
      </c>
      <c r="AS130" s="10">
        <v>12</v>
      </c>
      <c r="AT130" s="10" t="s">
        <v>8</v>
      </c>
      <c r="AU130" s="31" t="s">
        <v>9</v>
      </c>
      <c r="AV130" s="31">
        <v>365</v>
      </c>
      <c r="AW130" s="45">
        <v>0.13</v>
      </c>
    </row>
    <row r="131" spans="1:49" s="22" customFormat="1">
      <c r="A131" s="12"/>
      <c r="B131" s="12"/>
      <c r="C131" s="12"/>
      <c r="D131" s="12"/>
      <c r="E131" s="12"/>
      <c r="F131" s="12"/>
      <c r="G131" s="12"/>
      <c r="H131" s="12"/>
      <c r="I131" s="12"/>
      <c r="J131" s="12"/>
      <c r="K131" s="12"/>
      <c r="L131" s="23"/>
      <c r="M131" s="12"/>
      <c r="N131" s="12"/>
      <c r="O131" s="12"/>
      <c r="AK131" s="29">
        <v>39600</v>
      </c>
      <c r="AL131" s="25" t="s">
        <v>33</v>
      </c>
      <c r="AM131" s="26">
        <f t="shared" si="22"/>
        <v>39634</v>
      </c>
      <c r="AN131" s="26">
        <f t="shared" si="25"/>
        <v>39635</v>
      </c>
      <c r="AR131" s="29">
        <v>39600</v>
      </c>
      <c r="AS131" s="10">
        <v>12</v>
      </c>
      <c r="AT131" s="10" t="s">
        <v>8</v>
      </c>
      <c r="AU131" s="31" t="s">
        <v>9</v>
      </c>
      <c r="AV131" s="31">
        <v>365</v>
      </c>
      <c r="AW131" s="45">
        <v>0.13</v>
      </c>
    </row>
    <row r="132" spans="1:49" s="22" customFormat="1">
      <c r="A132" s="12"/>
      <c r="B132" s="12"/>
      <c r="C132" s="12"/>
      <c r="D132" s="12"/>
      <c r="E132" s="12"/>
      <c r="F132" s="12"/>
      <c r="G132" s="12"/>
      <c r="H132" s="12"/>
      <c r="I132" s="12"/>
      <c r="J132" s="12"/>
      <c r="K132" s="12"/>
      <c r="L132" s="23"/>
      <c r="M132" s="12"/>
      <c r="N132" s="12"/>
      <c r="O132" s="12"/>
      <c r="AK132" s="29">
        <v>39630</v>
      </c>
      <c r="AL132" s="25" t="s">
        <v>33</v>
      </c>
      <c r="AM132" s="26">
        <f t="shared" si="22"/>
        <v>39665</v>
      </c>
      <c r="AN132" s="26">
        <f t="shared" si="25"/>
        <v>39666</v>
      </c>
      <c r="AR132" s="29">
        <v>39630</v>
      </c>
      <c r="AS132" s="10">
        <v>12</v>
      </c>
      <c r="AT132" s="10" t="s">
        <v>10</v>
      </c>
      <c r="AU132" s="31" t="s">
        <v>9</v>
      </c>
      <c r="AV132" s="31">
        <v>365</v>
      </c>
      <c r="AW132" s="45">
        <v>0.13</v>
      </c>
    </row>
    <row r="133" spans="1:49" s="22" customFormat="1">
      <c r="A133" s="12"/>
      <c r="B133" s="12"/>
      <c r="C133" s="12"/>
      <c r="D133" s="12"/>
      <c r="E133" s="12"/>
      <c r="F133" s="12"/>
      <c r="G133" s="12"/>
      <c r="H133" s="12"/>
      <c r="I133" s="12"/>
      <c r="J133" s="12"/>
      <c r="K133" s="12"/>
      <c r="L133" s="23"/>
      <c r="M133" s="12"/>
      <c r="N133" s="12"/>
      <c r="O133" s="12"/>
      <c r="AK133" s="29">
        <v>39661</v>
      </c>
      <c r="AL133" s="25" t="s">
        <v>33</v>
      </c>
      <c r="AM133" s="26">
        <f t="shared" si="22"/>
        <v>39696</v>
      </c>
      <c r="AN133" s="26">
        <f t="shared" si="25"/>
        <v>39697</v>
      </c>
      <c r="AR133" s="29">
        <v>39661</v>
      </c>
      <c r="AS133" s="10">
        <v>12</v>
      </c>
      <c r="AT133" s="10" t="s">
        <v>10</v>
      </c>
      <c r="AU133" s="31" t="s">
        <v>9</v>
      </c>
      <c r="AV133" s="31">
        <v>365</v>
      </c>
      <c r="AW133" s="45">
        <v>0.13</v>
      </c>
    </row>
    <row r="134" spans="1:49" s="22" customFormat="1">
      <c r="A134" s="12"/>
      <c r="B134" s="12"/>
      <c r="C134" s="12"/>
      <c r="D134" s="12"/>
      <c r="E134" s="12"/>
      <c r="F134" s="12"/>
      <c r="G134" s="12"/>
      <c r="H134" s="12"/>
      <c r="I134" s="12"/>
      <c r="J134" s="12"/>
      <c r="K134" s="12"/>
      <c r="L134" s="23"/>
      <c r="M134" s="12"/>
      <c r="N134" s="12"/>
      <c r="O134" s="12"/>
      <c r="AK134" s="29">
        <v>39692</v>
      </c>
      <c r="AL134" s="25" t="s">
        <v>33</v>
      </c>
      <c r="AM134" s="26">
        <f t="shared" si="22"/>
        <v>39726</v>
      </c>
      <c r="AN134" s="26">
        <f t="shared" si="25"/>
        <v>39727</v>
      </c>
      <c r="AR134" s="29">
        <v>39692</v>
      </c>
      <c r="AS134" s="10">
        <v>12</v>
      </c>
      <c r="AT134" s="10" t="s">
        <v>10</v>
      </c>
      <c r="AU134" s="31" t="s">
        <v>9</v>
      </c>
      <c r="AV134" s="31">
        <v>365</v>
      </c>
      <c r="AW134" s="45">
        <v>0.13</v>
      </c>
    </row>
    <row r="135" spans="1:49" s="22" customFormat="1">
      <c r="A135" s="12"/>
      <c r="B135" s="12"/>
      <c r="C135" s="12"/>
      <c r="D135" s="12"/>
      <c r="E135" s="12"/>
      <c r="F135" s="12"/>
      <c r="G135" s="12"/>
      <c r="H135" s="12"/>
      <c r="I135" s="12"/>
      <c r="J135" s="12"/>
      <c r="K135" s="12"/>
      <c r="L135" s="23"/>
      <c r="M135" s="12"/>
      <c r="N135" s="12"/>
      <c r="O135" s="12"/>
      <c r="AK135" s="29">
        <v>39722</v>
      </c>
      <c r="AL135" s="25" t="s">
        <v>33</v>
      </c>
      <c r="AM135" s="26">
        <f t="shared" si="22"/>
        <v>39757</v>
      </c>
      <c r="AN135" s="26">
        <f t="shared" si="25"/>
        <v>39758</v>
      </c>
      <c r="AR135" s="29">
        <v>39722</v>
      </c>
      <c r="AS135" s="10">
        <v>12</v>
      </c>
      <c r="AT135" s="10" t="s">
        <v>11</v>
      </c>
      <c r="AU135" s="31" t="s">
        <v>9</v>
      </c>
      <c r="AV135" s="31">
        <v>365</v>
      </c>
      <c r="AW135" s="45">
        <v>0.13</v>
      </c>
    </row>
    <row r="136" spans="1:49" s="22" customFormat="1">
      <c r="A136" s="12"/>
      <c r="B136" s="12"/>
      <c r="C136" s="12"/>
      <c r="D136" s="12"/>
      <c r="E136" s="12"/>
      <c r="F136" s="12"/>
      <c r="G136" s="12"/>
      <c r="H136" s="12"/>
      <c r="I136" s="12"/>
      <c r="J136" s="12"/>
      <c r="K136" s="12"/>
      <c r="L136" s="23"/>
      <c r="M136" s="12"/>
      <c r="N136" s="12"/>
      <c r="O136" s="12"/>
      <c r="AK136" s="29">
        <v>39753</v>
      </c>
      <c r="AL136" s="25" t="s">
        <v>33</v>
      </c>
      <c r="AM136" s="26">
        <f t="shared" si="22"/>
        <v>39787</v>
      </c>
      <c r="AN136" s="26">
        <f t="shared" si="25"/>
        <v>39788</v>
      </c>
      <c r="AR136" s="29">
        <v>39753</v>
      </c>
      <c r="AS136" s="10">
        <v>12</v>
      </c>
      <c r="AT136" s="10" t="s">
        <v>11</v>
      </c>
      <c r="AU136" s="31" t="s">
        <v>9</v>
      </c>
      <c r="AV136" s="31">
        <v>365</v>
      </c>
      <c r="AW136" s="45">
        <v>0.13</v>
      </c>
    </row>
    <row r="137" spans="1:49" s="22" customFormat="1">
      <c r="A137" s="12"/>
      <c r="B137" s="12"/>
      <c r="C137" s="12"/>
      <c r="D137" s="12"/>
      <c r="E137" s="12"/>
      <c r="F137" s="12"/>
      <c r="G137" s="12"/>
      <c r="H137" s="12"/>
      <c r="I137" s="12"/>
      <c r="J137" s="12"/>
      <c r="K137" s="12"/>
      <c r="L137" s="23"/>
      <c r="M137" s="12"/>
      <c r="N137" s="12"/>
      <c r="O137" s="12"/>
      <c r="AK137" s="29">
        <v>39783</v>
      </c>
      <c r="AL137" s="25" t="s">
        <v>33</v>
      </c>
      <c r="AM137" s="26">
        <f t="shared" si="22"/>
        <v>39818</v>
      </c>
      <c r="AN137" s="26">
        <f t="shared" si="25"/>
        <v>39819</v>
      </c>
      <c r="AR137" s="29">
        <v>39783</v>
      </c>
      <c r="AS137" s="10">
        <v>12</v>
      </c>
      <c r="AT137" s="10" t="s">
        <v>11</v>
      </c>
      <c r="AU137" s="31" t="s">
        <v>9</v>
      </c>
      <c r="AV137" s="31">
        <v>365</v>
      </c>
      <c r="AW137" s="45">
        <v>0.13</v>
      </c>
    </row>
    <row r="138" spans="1:49" s="22" customFormat="1">
      <c r="J138" s="12"/>
      <c r="K138" s="28"/>
      <c r="L138" s="12"/>
      <c r="M138" s="12"/>
      <c r="N138" s="12"/>
      <c r="O138" s="12"/>
      <c r="AK138" s="29">
        <v>39814</v>
      </c>
      <c r="AL138" s="25" t="s">
        <v>33</v>
      </c>
      <c r="AM138" s="26">
        <f t="shared" si="22"/>
        <v>39849</v>
      </c>
      <c r="AN138" s="26">
        <f t="shared" si="25"/>
        <v>39850</v>
      </c>
      <c r="AR138" s="29">
        <v>39814</v>
      </c>
      <c r="AS138" s="10">
        <v>12</v>
      </c>
      <c r="AT138" s="10" t="s">
        <v>12</v>
      </c>
      <c r="AU138" s="31" t="s">
        <v>9</v>
      </c>
      <c r="AV138" s="31">
        <v>365</v>
      </c>
      <c r="AW138" s="45">
        <v>0.13</v>
      </c>
    </row>
    <row r="139" spans="1:49" s="22" customFormat="1">
      <c r="J139" s="12"/>
      <c r="K139" s="28"/>
      <c r="L139" s="12"/>
      <c r="M139" s="12"/>
      <c r="N139" s="12"/>
      <c r="O139" s="12"/>
      <c r="AK139" s="29">
        <v>39845</v>
      </c>
      <c r="AL139" s="25" t="s">
        <v>33</v>
      </c>
      <c r="AM139" s="26">
        <f t="shared" si="22"/>
        <v>39877</v>
      </c>
      <c r="AN139" s="26">
        <f t="shared" si="25"/>
        <v>39878</v>
      </c>
      <c r="AR139" s="29">
        <v>39845</v>
      </c>
      <c r="AS139" s="10">
        <v>12</v>
      </c>
      <c r="AT139" s="10" t="s">
        <v>12</v>
      </c>
      <c r="AU139" s="31" t="s">
        <v>9</v>
      </c>
      <c r="AV139" s="31">
        <v>365</v>
      </c>
      <c r="AW139" s="45">
        <v>0.13</v>
      </c>
    </row>
    <row r="140" spans="1:49" s="22" customFormat="1">
      <c r="J140" s="12"/>
      <c r="K140" s="28"/>
      <c r="L140" s="12"/>
      <c r="M140" s="12"/>
      <c r="N140" s="12"/>
      <c r="O140" s="12"/>
      <c r="AK140" s="29">
        <v>39873</v>
      </c>
      <c r="AL140" s="25" t="s">
        <v>33</v>
      </c>
      <c r="AM140" s="26">
        <f>EOMONTH(AK140,0)</f>
        <v>39903</v>
      </c>
      <c r="AN140" s="26">
        <f>EOMONTH(AK140,0)</f>
        <v>39903</v>
      </c>
      <c r="AR140" s="29">
        <v>39873</v>
      </c>
      <c r="AS140" s="10">
        <v>10</v>
      </c>
      <c r="AT140" s="10" t="s">
        <v>12</v>
      </c>
      <c r="AU140" s="31" t="s">
        <v>9</v>
      </c>
      <c r="AV140" s="31">
        <v>365</v>
      </c>
      <c r="AW140" s="45">
        <v>0.13</v>
      </c>
    </row>
    <row r="141" spans="1:49" s="22" customFormat="1">
      <c r="J141" s="12"/>
      <c r="K141" s="28"/>
      <c r="L141" s="12"/>
      <c r="M141" s="12"/>
      <c r="N141" s="12"/>
      <c r="O141" s="12"/>
      <c r="AK141" s="29">
        <v>39904</v>
      </c>
      <c r="AL141" s="25" t="s">
        <v>33</v>
      </c>
      <c r="AM141" s="26">
        <f t="shared" si="22"/>
        <v>39938</v>
      </c>
      <c r="AN141" s="26">
        <f t="shared" ref="AN141:AN151" si="26">EOMONTH(AK141,0)+6</f>
        <v>39939</v>
      </c>
      <c r="AR141" s="29">
        <v>39904</v>
      </c>
      <c r="AS141" s="10">
        <v>10</v>
      </c>
      <c r="AT141" s="10" t="s">
        <v>8</v>
      </c>
      <c r="AU141" s="31" t="s">
        <v>13</v>
      </c>
      <c r="AV141" s="31">
        <v>365</v>
      </c>
      <c r="AW141" s="45">
        <v>0.13</v>
      </c>
    </row>
    <row r="142" spans="1:49" s="22" customFormat="1">
      <c r="J142" s="12"/>
      <c r="K142" s="12"/>
      <c r="L142" s="12"/>
      <c r="M142" s="12"/>
      <c r="N142" s="12"/>
      <c r="O142" s="12"/>
      <c r="AK142" s="29">
        <v>39934</v>
      </c>
      <c r="AL142" s="25" t="s">
        <v>33</v>
      </c>
      <c r="AM142" s="26">
        <f t="shared" si="22"/>
        <v>39969</v>
      </c>
      <c r="AN142" s="26">
        <f t="shared" si="26"/>
        <v>39970</v>
      </c>
      <c r="AR142" s="29">
        <v>39934</v>
      </c>
      <c r="AS142" s="10">
        <v>10</v>
      </c>
      <c r="AT142" s="10" t="s">
        <v>8</v>
      </c>
      <c r="AU142" s="31" t="s">
        <v>13</v>
      </c>
      <c r="AV142" s="31">
        <v>365</v>
      </c>
      <c r="AW142" s="45">
        <v>0.13</v>
      </c>
    </row>
    <row r="143" spans="1:49" s="22" customFormat="1">
      <c r="J143" s="12"/>
      <c r="K143" s="12"/>
      <c r="L143" s="12"/>
      <c r="M143" s="12"/>
      <c r="N143" s="12"/>
      <c r="O143" s="12"/>
      <c r="AK143" s="29">
        <v>39965</v>
      </c>
      <c r="AL143" s="25" t="s">
        <v>33</v>
      </c>
      <c r="AM143" s="26">
        <f t="shared" si="22"/>
        <v>39999</v>
      </c>
      <c r="AN143" s="26">
        <f t="shared" si="26"/>
        <v>40000</v>
      </c>
      <c r="AR143" s="29">
        <v>39965</v>
      </c>
      <c r="AS143" s="10">
        <v>10</v>
      </c>
      <c r="AT143" s="10" t="s">
        <v>8</v>
      </c>
      <c r="AU143" s="31" t="s">
        <v>13</v>
      </c>
      <c r="AV143" s="31">
        <v>365</v>
      </c>
      <c r="AW143" s="45">
        <v>0.13</v>
      </c>
    </row>
    <row r="144" spans="1:49" s="22" customFormat="1">
      <c r="J144" s="12"/>
      <c r="K144" s="12"/>
      <c r="L144" s="12"/>
      <c r="M144" s="12"/>
      <c r="N144" s="12"/>
      <c r="O144" s="12"/>
      <c r="AK144" s="29">
        <v>39995</v>
      </c>
      <c r="AL144" s="25" t="s">
        <v>33</v>
      </c>
      <c r="AM144" s="26">
        <f t="shared" si="22"/>
        <v>40030</v>
      </c>
      <c r="AN144" s="26">
        <f t="shared" si="26"/>
        <v>40031</v>
      </c>
      <c r="AR144" s="29">
        <v>39995</v>
      </c>
      <c r="AS144" s="10">
        <v>10</v>
      </c>
      <c r="AT144" s="10" t="s">
        <v>10</v>
      </c>
      <c r="AU144" s="31" t="s">
        <v>13</v>
      </c>
      <c r="AV144" s="31">
        <v>365</v>
      </c>
      <c r="AW144" s="45">
        <v>0.13</v>
      </c>
    </row>
    <row r="145" spans="10:49" s="22" customFormat="1">
      <c r="J145" s="12"/>
      <c r="K145" s="12"/>
      <c r="L145" s="12"/>
      <c r="M145" s="12"/>
      <c r="N145" s="12"/>
      <c r="O145" s="12"/>
      <c r="AK145" s="29">
        <v>40026</v>
      </c>
      <c r="AL145" s="25" t="s">
        <v>33</v>
      </c>
      <c r="AM145" s="26">
        <f t="shared" si="22"/>
        <v>40061</v>
      </c>
      <c r="AN145" s="26">
        <f t="shared" si="26"/>
        <v>40062</v>
      </c>
      <c r="AR145" s="29">
        <v>40026</v>
      </c>
      <c r="AS145" s="10">
        <v>10</v>
      </c>
      <c r="AT145" s="10" t="s">
        <v>10</v>
      </c>
      <c r="AU145" s="31" t="s">
        <v>13</v>
      </c>
      <c r="AV145" s="31">
        <v>365</v>
      </c>
      <c r="AW145" s="45">
        <v>0.13</v>
      </c>
    </row>
    <row r="146" spans="10:49" s="22" customFormat="1">
      <c r="J146" s="12"/>
      <c r="K146" s="12"/>
      <c r="L146" s="12"/>
      <c r="M146" s="12"/>
      <c r="N146" s="12"/>
      <c r="O146" s="12"/>
      <c r="AK146" s="29">
        <v>40057</v>
      </c>
      <c r="AL146" s="25" t="s">
        <v>33</v>
      </c>
      <c r="AM146" s="26">
        <f t="shared" si="22"/>
        <v>40091</v>
      </c>
      <c r="AN146" s="26">
        <f t="shared" si="26"/>
        <v>40092</v>
      </c>
      <c r="AR146" s="29">
        <v>40057</v>
      </c>
      <c r="AS146" s="10">
        <v>10</v>
      </c>
      <c r="AT146" s="10" t="s">
        <v>10</v>
      </c>
      <c r="AU146" s="31" t="s">
        <v>13</v>
      </c>
      <c r="AV146" s="31">
        <v>365</v>
      </c>
      <c r="AW146" s="45">
        <v>0.13</v>
      </c>
    </row>
    <row r="147" spans="10:49" s="22" customFormat="1">
      <c r="J147" s="12"/>
      <c r="K147" s="12"/>
      <c r="L147" s="12"/>
      <c r="M147" s="12"/>
      <c r="N147" s="12"/>
      <c r="O147" s="12"/>
      <c r="AK147" s="29">
        <v>40087</v>
      </c>
      <c r="AL147" s="25" t="s">
        <v>33</v>
      </c>
      <c r="AM147" s="26">
        <f t="shared" si="22"/>
        <v>40122</v>
      </c>
      <c r="AN147" s="26">
        <f t="shared" si="26"/>
        <v>40123</v>
      </c>
      <c r="AR147" s="29">
        <v>40087</v>
      </c>
      <c r="AS147" s="10">
        <v>10</v>
      </c>
      <c r="AT147" s="10" t="s">
        <v>11</v>
      </c>
      <c r="AU147" s="31" t="s">
        <v>13</v>
      </c>
      <c r="AV147" s="31">
        <v>365</v>
      </c>
      <c r="AW147" s="45">
        <v>0.13</v>
      </c>
    </row>
    <row r="148" spans="10:49" s="22" customFormat="1">
      <c r="J148" s="12"/>
      <c r="K148" s="12"/>
      <c r="L148" s="12"/>
      <c r="M148" s="12"/>
      <c r="N148" s="12"/>
      <c r="O148" s="12"/>
      <c r="AK148" s="29">
        <v>40118</v>
      </c>
      <c r="AL148" s="25" t="s">
        <v>33</v>
      </c>
      <c r="AM148" s="26">
        <f t="shared" si="22"/>
        <v>40152</v>
      </c>
      <c r="AN148" s="26">
        <f t="shared" si="26"/>
        <v>40153</v>
      </c>
      <c r="AR148" s="29">
        <v>40118</v>
      </c>
      <c r="AS148" s="10">
        <v>10</v>
      </c>
      <c r="AT148" s="10" t="s">
        <v>11</v>
      </c>
      <c r="AU148" s="31" t="s">
        <v>13</v>
      </c>
      <c r="AV148" s="31">
        <v>365</v>
      </c>
      <c r="AW148" s="45">
        <v>0.13</v>
      </c>
    </row>
    <row r="149" spans="10:49" s="22" customFormat="1">
      <c r="J149" s="12"/>
      <c r="K149" s="12"/>
      <c r="L149" s="12"/>
      <c r="M149" s="12"/>
      <c r="N149" s="12"/>
      <c r="O149" s="12"/>
      <c r="AK149" s="29">
        <v>40148</v>
      </c>
      <c r="AL149" s="25" t="s">
        <v>33</v>
      </c>
      <c r="AM149" s="26">
        <f t="shared" si="22"/>
        <v>40183</v>
      </c>
      <c r="AN149" s="26">
        <f t="shared" si="26"/>
        <v>40184</v>
      </c>
      <c r="AR149" s="29">
        <v>40148</v>
      </c>
      <c r="AS149" s="10">
        <v>10</v>
      </c>
      <c r="AT149" s="10" t="s">
        <v>11</v>
      </c>
      <c r="AU149" s="31" t="s">
        <v>13</v>
      </c>
      <c r="AV149" s="31">
        <v>365</v>
      </c>
      <c r="AW149" s="45">
        <v>0.13</v>
      </c>
    </row>
    <row r="150" spans="10:49" s="22" customFormat="1">
      <c r="J150" s="12"/>
      <c r="K150" s="12"/>
      <c r="L150" s="12"/>
      <c r="M150" s="12"/>
      <c r="N150" s="12"/>
      <c r="O150" s="12"/>
      <c r="AK150" s="29">
        <v>40179</v>
      </c>
      <c r="AL150" s="25" t="s">
        <v>33</v>
      </c>
      <c r="AM150" s="26">
        <f t="shared" si="22"/>
        <v>40214</v>
      </c>
      <c r="AN150" s="26">
        <f t="shared" si="26"/>
        <v>40215</v>
      </c>
      <c r="AR150" s="29">
        <v>40179</v>
      </c>
      <c r="AS150" s="10">
        <v>10</v>
      </c>
      <c r="AT150" s="10" t="s">
        <v>12</v>
      </c>
      <c r="AU150" s="31" t="s">
        <v>13</v>
      </c>
      <c r="AV150" s="31">
        <v>365</v>
      </c>
      <c r="AW150" s="45">
        <v>0.13</v>
      </c>
    </row>
    <row r="151" spans="10:49" s="22" customFormat="1">
      <c r="J151" s="12"/>
      <c r="K151" s="12"/>
      <c r="L151" s="12"/>
      <c r="M151" s="12"/>
      <c r="N151" s="12"/>
      <c r="O151" s="12"/>
      <c r="AK151" s="29">
        <v>40210</v>
      </c>
      <c r="AL151" s="25" t="s">
        <v>33</v>
      </c>
      <c r="AM151" s="26">
        <f t="shared" si="22"/>
        <v>40242</v>
      </c>
      <c r="AN151" s="26">
        <f t="shared" si="26"/>
        <v>40243</v>
      </c>
      <c r="AR151" s="29">
        <v>40210</v>
      </c>
      <c r="AS151" s="10">
        <v>10</v>
      </c>
      <c r="AT151" s="10" t="s">
        <v>12</v>
      </c>
      <c r="AU151" s="31" t="s">
        <v>13</v>
      </c>
      <c r="AV151" s="31">
        <v>365</v>
      </c>
      <c r="AW151" s="45">
        <v>0.13</v>
      </c>
    </row>
    <row r="152" spans="10:49" s="22" customFormat="1">
      <c r="J152" s="12"/>
      <c r="K152" s="12"/>
      <c r="L152" s="12"/>
      <c r="M152" s="12"/>
      <c r="N152" s="12"/>
      <c r="O152" s="12"/>
      <c r="AK152" s="29">
        <v>40238</v>
      </c>
      <c r="AL152" s="25" t="s">
        <v>33</v>
      </c>
      <c r="AM152" s="26">
        <f>EOMONTH(AK152,0)</f>
        <v>40268</v>
      </c>
      <c r="AN152" s="26">
        <f>EOMONTH(AK152,0)</f>
        <v>40268</v>
      </c>
      <c r="AR152" s="29">
        <v>40238</v>
      </c>
      <c r="AS152" s="10">
        <v>10</v>
      </c>
      <c r="AT152" s="10" t="s">
        <v>12</v>
      </c>
      <c r="AU152" s="31" t="s">
        <v>13</v>
      </c>
      <c r="AV152" s="31">
        <v>365</v>
      </c>
      <c r="AW152" s="45">
        <v>0.13</v>
      </c>
    </row>
    <row r="153" spans="10:49" s="22" customFormat="1">
      <c r="J153" s="12"/>
      <c r="K153" s="12"/>
      <c r="L153" s="12"/>
      <c r="M153" s="12"/>
      <c r="N153" s="12"/>
      <c r="O153" s="12"/>
      <c r="AK153" s="29">
        <v>40269</v>
      </c>
      <c r="AL153" s="25" t="s">
        <v>33</v>
      </c>
      <c r="AM153" s="26">
        <f t="shared" si="22"/>
        <v>40303</v>
      </c>
      <c r="AN153" s="26">
        <f t="shared" ref="AN153:AN163" si="27">EOMONTH(AK153,0)+6</f>
        <v>40304</v>
      </c>
      <c r="AR153" s="29">
        <v>40269</v>
      </c>
      <c r="AS153" s="10">
        <v>10</v>
      </c>
      <c r="AT153" s="10" t="s">
        <v>8</v>
      </c>
      <c r="AU153" s="31" t="s">
        <v>14</v>
      </c>
      <c r="AV153" s="31">
        <v>365</v>
      </c>
      <c r="AW153" s="45">
        <v>0.13</v>
      </c>
    </row>
    <row r="154" spans="10:49" s="22" customFormat="1">
      <c r="J154" s="12"/>
      <c r="K154" s="12"/>
      <c r="L154" s="12"/>
      <c r="M154" s="12"/>
      <c r="N154" s="12"/>
      <c r="O154" s="12"/>
      <c r="AK154" s="29">
        <v>40299</v>
      </c>
      <c r="AL154" s="25" t="s">
        <v>33</v>
      </c>
      <c r="AM154" s="26">
        <f t="shared" si="22"/>
        <v>40334</v>
      </c>
      <c r="AN154" s="26">
        <f t="shared" si="27"/>
        <v>40335</v>
      </c>
      <c r="AR154" s="29">
        <v>40299</v>
      </c>
      <c r="AS154" s="10">
        <v>10</v>
      </c>
      <c r="AT154" s="10" t="s">
        <v>8</v>
      </c>
      <c r="AU154" s="31" t="s">
        <v>14</v>
      </c>
      <c r="AV154" s="31">
        <v>365</v>
      </c>
      <c r="AW154" s="45">
        <v>0.13</v>
      </c>
    </row>
    <row r="155" spans="10:49" s="22" customFormat="1">
      <c r="J155" s="12"/>
      <c r="K155" s="12"/>
      <c r="L155" s="12"/>
      <c r="M155" s="12"/>
      <c r="N155" s="12"/>
      <c r="O155" s="12"/>
      <c r="AK155" s="29">
        <v>40330</v>
      </c>
      <c r="AL155" s="25" t="s">
        <v>33</v>
      </c>
      <c r="AM155" s="26">
        <f t="shared" si="22"/>
        <v>40364</v>
      </c>
      <c r="AN155" s="26">
        <f t="shared" si="27"/>
        <v>40365</v>
      </c>
      <c r="AR155" s="29">
        <v>40330</v>
      </c>
      <c r="AS155" s="10">
        <v>10</v>
      </c>
      <c r="AT155" s="10" t="s">
        <v>8</v>
      </c>
      <c r="AU155" s="31" t="s">
        <v>14</v>
      </c>
      <c r="AV155" s="31">
        <v>365</v>
      </c>
      <c r="AW155" s="45">
        <v>0.13</v>
      </c>
    </row>
    <row r="156" spans="10:49" s="22" customFormat="1">
      <c r="J156" s="12"/>
      <c r="K156" s="12"/>
      <c r="L156" s="12"/>
      <c r="M156" s="12"/>
      <c r="N156" s="12"/>
      <c r="O156" s="12"/>
      <c r="AK156" s="29">
        <v>40360</v>
      </c>
      <c r="AL156" s="25" t="s">
        <v>33</v>
      </c>
      <c r="AM156" s="26">
        <f t="shared" si="22"/>
        <v>40395</v>
      </c>
      <c r="AN156" s="26">
        <f t="shared" si="27"/>
        <v>40396</v>
      </c>
      <c r="AR156" s="29">
        <v>40360</v>
      </c>
      <c r="AS156" s="10">
        <v>10</v>
      </c>
      <c r="AT156" s="10" t="s">
        <v>10</v>
      </c>
      <c r="AU156" s="31" t="s">
        <v>14</v>
      </c>
      <c r="AV156" s="31">
        <v>365</v>
      </c>
      <c r="AW156" s="45">
        <v>0.13</v>
      </c>
    </row>
    <row r="157" spans="10:49" s="22" customFormat="1">
      <c r="J157" s="12"/>
      <c r="K157" s="12"/>
      <c r="L157" s="12"/>
      <c r="M157" s="12"/>
      <c r="N157" s="12"/>
      <c r="O157" s="12"/>
      <c r="AK157" s="29">
        <v>40391</v>
      </c>
      <c r="AL157" s="25" t="s">
        <v>33</v>
      </c>
      <c r="AM157" s="26">
        <f t="shared" si="22"/>
        <v>40426</v>
      </c>
      <c r="AN157" s="26">
        <f t="shared" si="27"/>
        <v>40427</v>
      </c>
      <c r="AR157" s="29">
        <v>40391</v>
      </c>
      <c r="AS157" s="10">
        <v>10</v>
      </c>
      <c r="AT157" s="10" t="s">
        <v>10</v>
      </c>
      <c r="AU157" s="31" t="s">
        <v>14</v>
      </c>
      <c r="AV157" s="31">
        <v>365</v>
      </c>
      <c r="AW157" s="45">
        <v>0.13</v>
      </c>
    </row>
    <row r="158" spans="10:49" s="22" customFormat="1">
      <c r="J158" s="12"/>
      <c r="K158" s="12"/>
      <c r="L158" s="12"/>
      <c r="M158" s="12"/>
      <c r="N158" s="12"/>
      <c r="O158" s="12"/>
      <c r="AK158" s="29">
        <v>40422</v>
      </c>
      <c r="AL158" s="25" t="s">
        <v>33</v>
      </c>
      <c r="AM158" s="26">
        <f t="shared" si="22"/>
        <v>40456</v>
      </c>
      <c r="AN158" s="26">
        <f t="shared" si="27"/>
        <v>40457</v>
      </c>
      <c r="AR158" s="29">
        <v>40422</v>
      </c>
      <c r="AS158" s="10">
        <v>10</v>
      </c>
      <c r="AT158" s="10" t="s">
        <v>10</v>
      </c>
      <c r="AU158" s="31" t="s">
        <v>14</v>
      </c>
      <c r="AV158" s="31">
        <v>365</v>
      </c>
      <c r="AW158" s="45">
        <v>0.13</v>
      </c>
    </row>
    <row r="159" spans="10:49" s="22" customFormat="1">
      <c r="J159" s="12"/>
      <c r="K159" s="12"/>
      <c r="L159" s="12"/>
      <c r="M159" s="12"/>
      <c r="N159" s="12"/>
      <c r="O159" s="12"/>
      <c r="AK159" s="29">
        <v>40452</v>
      </c>
      <c r="AL159" s="25" t="s">
        <v>33</v>
      </c>
      <c r="AM159" s="26">
        <f t="shared" si="22"/>
        <v>40487</v>
      </c>
      <c r="AN159" s="26">
        <f t="shared" si="27"/>
        <v>40488</v>
      </c>
      <c r="AR159" s="29">
        <v>40452</v>
      </c>
      <c r="AS159" s="10">
        <v>10</v>
      </c>
      <c r="AT159" s="10" t="s">
        <v>11</v>
      </c>
      <c r="AU159" s="31" t="s">
        <v>14</v>
      </c>
      <c r="AV159" s="31">
        <v>365</v>
      </c>
      <c r="AW159" s="45">
        <v>0.13</v>
      </c>
    </row>
    <row r="160" spans="10:49" s="22" customFormat="1">
      <c r="J160" s="12"/>
      <c r="K160" s="12"/>
      <c r="L160" s="12"/>
      <c r="M160" s="12"/>
      <c r="N160" s="12"/>
      <c r="O160" s="12"/>
      <c r="AK160" s="29">
        <v>40483</v>
      </c>
      <c r="AL160" s="25" t="s">
        <v>33</v>
      </c>
      <c r="AM160" s="26">
        <f t="shared" si="22"/>
        <v>40517</v>
      </c>
      <c r="AN160" s="26">
        <f t="shared" si="27"/>
        <v>40518</v>
      </c>
      <c r="AR160" s="29">
        <v>40483</v>
      </c>
      <c r="AS160" s="10">
        <v>10</v>
      </c>
      <c r="AT160" s="10" t="s">
        <v>11</v>
      </c>
      <c r="AU160" s="31" t="s">
        <v>14</v>
      </c>
      <c r="AV160" s="31">
        <v>365</v>
      </c>
      <c r="AW160" s="45">
        <v>0.13</v>
      </c>
    </row>
    <row r="161" spans="10:49" s="22" customFormat="1">
      <c r="J161" s="12"/>
      <c r="K161" s="12"/>
      <c r="L161" s="12"/>
      <c r="M161" s="12"/>
      <c r="N161" s="12"/>
      <c r="O161" s="12"/>
      <c r="AK161" s="29">
        <v>40513</v>
      </c>
      <c r="AL161" s="25" t="s">
        <v>33</v>
      </c>
      <c r="AM161" s="26">
        <f t="shared" si="22"/>
        <v>40548</v>
      </c>
      <c r="AN161" s="26">
        <f t="shared" si="27"/>
        <v>40549</v>
      </c>
      <c r="AR161" s="29">
        <v>40513</v>
      </c>
      <c r="AS161" s="10">
        <v>10</v>
      </c>
      <c r="AT161" s="10" t="s">
        <v>11</v>
      </c>
      <c r="AU161" s="31" t="s">
        <v>14</v>
      </c>
      <c r="AV161" s="31">
        <v>365</v>
      </c>
      <c r="AW161" s="45">
        <v>0.13</v>
      </c>
    </row>
    <row r="162" spans="10:49" s="22" customFormat="1">
      <c r="J162" s="12"/>
      <c r="K162" s="12"/>
      <c r="L162" s="12"/>
      <c r="M162" s="12"/>
      <c r="N162" s="12"/>
      <c r="O162" s="12"/>
      <c r="AK162" s="29">
        <v>40544</v>
      </c>
      <c r="AL162" s="25" t="s">
        <v>33</v>
      </c>
      <c r="AM162" s="26">
        <f t="shared" si="22"/>
        <v>40579</v>
      </c>
      <c r="AN162" s="26">
        <f t="shared" si="27"/>
        <v>40580</v>
      </c>
      <c r="AR162" s="29">
        <v>40544</v>
      </c>
      <c r="AS162" s="10">
        <v>10</v>
      </c>
      <c r="AT162" s="10" t="s">
        <v>12</v>
      </c>
      <c r="AU162" s="31" t="s">
        <v>14</v>
      </c>
      <c r="AV162" s="31">
        <v>365</v>
      </c>
      <c r="AW162" s="45">
        <v>0.13</v>
      </c>
    </row>
    <row r="163" spans="10:49" s="22" customFormat="1">
      <c r="J163" s="12"/>
      <c r="K163" s="32"/>
      <c r="L163" s="12"/>
      <c r="M163" s="12"/>
      <c r="N163" s="12"/>
      <c r="O163" s="12"/>
      <c r="AK163" s="29">
        <v>40575</v>
      </c>
      <c r="AL163" s="25" t="s">
        <v>33</v>
      </c>
      <c r="AM163" s="26">
        <f t="shared" si="22"/>
        <v>40607</v>
      </c>
      <c r="AN163" s="26">
        <f t="shared" si="27"/>
        <v>40608</v>
      </c>
      <c r="AR163" s="29">
        <v>40575</v>
      </c>
      <c r="AS163" s="10">
        <v>10</v>
      </c>
      <c r="AT163" s="10" t="s">
        <v>12</v>
      </c>
      <c r="AU163" s="31" t="s">
        <v>14</v>
      </c>
      <c r="AV163" s="31">
        <v>365</v>
      </c>
      <c r="AW163" s="45">
        <v>0.13</v>
      </c>
    </row>
    <row r="164" spans="10:49" s="22" customFormat="1">
      <c r="J164" s="12"/>
      <c r="K164" s="32"/>
      <c r="L164" s="12"/>
      <c r="M164" s="12"/>
      <c r="N164" s="12"/>
      <c r="O164" s="12"/>
      <c r="AK164" s="29">
        <v>40603</v>
      </c>
      <c r="AL164" s="25" t="s">
        <v>33</v>
      </c>
      <c r="AM164" s="26">
        <f>EOMONTH(AK164,0)</f>
        <v>40633</v>
      </c>
      <c r="AN164" s="26">
        <f>EOMONTH(AK164,0)</f>
        <v>40633</v>
      </c>
      <c r="AR164" s="29">
        <v>40603</v>
      </c>
      <c r="AS164" s="10">
        <v>10</v>
      </c>
      <c r="AT164" s="10" t="s">
        <v>12</v>
      </c>
      <c r="AU164" s="31" t="s">
        <v>14</v>
      </c>
      <c r="AV164" s="31">
        <v>365</v>
      </c>
      <c r="AW164" s="45">
        <v>0.13</v>
      </c>
    </row>
    <row r="165" spans="10:49" s="22" customFormat="1">
      <c r="J165" s="12"/>
      <c r="K165" s="32"/>
      <c r="L165" s="12"/>
      <c r="M165" s="12"/>
      <c r="N165" s="12"/>
      <c r="O165" s="12"/>
      <c r="AK165" s="29">
        <v>40634</v>
      </c>
      <c r="AL165" s="25" t="s">
        <v>33</v>
      </c>
      <c r="AM165" s="26">
        <f t="shared" si="22"/>
        <v>40668</v>
      </c>
      <c r="AN165" s="26">
        <f t="shared" ref="AN165:AN175" si="28">EOMONTH(AK165,0)+6</f>
        <v>40669</v>
      </c>
      <c r="AR165" s="29">
        <v>40634</v>
      </c>
      <c r="AS165" s="10">
        <v>10</v>
      </c>
      <c r="AT165" s="10" t="s">
        <v>8</v>
      </c>
      <c r="AU165" s="31" t="s">
        <v>15</v>
      </c>
      <c r="AV165" s="31">
        <v>366</v>
      </c>
      <c r="AW165" s="45">
        <v>0.18</v>
      </c>
    </row>
    <row r="166" spans="10:49" s="22" customFormat="1">
      <c r="J166" s="12"/>
      <c r="K166" s="32"/>
      <c r="L166" s="12"/>
      <c r="M166" s="12"/>
      <c r="N166" s="12"/>
      <c r="O166" s="12"/>
      <c r="AK166" s="29">
        <v>40664</v>
      </c>
      <c r="AL166" s="25" t="s">
        <v>33</v>
      </c>
      <c r="AM166" s="26">
        <f t="shared" si="22"/>
        <v>40699</v>
      </c>
      <c r="AN166" s="26">
        <f t="shared" si="28"/>
        <v>40700</v>
      </c>
      <c r="AR166" s="29">
        <v>40664</v>
      </c>
      <c r="AS166" s="10">
        <v>10</v>
      </c>
      <c r="AT166" s="10" t="s">
        <v>8</v>
      </c>
      <c r="AU166" s="31" t="s">
        <v>15</v>
      </c>
      <c r="AV166" s="31">
        <v>366</v>
      </c>
      <c r="AW166" s="45">
        <v>0.18</v>
      </c>
    </row>
    <row r="167" spans="10:49" s="22" customFormat="1">
      <c r="J167" s="12"/>
      <c r="K167" s="32"/>
      <c r="L167" s="12"/>
      <c r="M167" s="12"/>
      <c r="N167" s="12"/>
      <c r="O167" s="12"/>
      <c r="AK167" s="29">
        <v>40695</v>
      </c>
      <c r="AL167" s="25" t="s">
        <v>33</v>
      </c>
      <c r="AM167" s="26">
        <f t="shared" si="22"/>
        <v>40729</v>
      </c>
      <c r="AN167" s="26">
        <f t="shared" si="28"/>
        <v>40730</v>
      </c>
      <c r="AR167" s="29">
        <v>40695</v>
      </c>
      <c r="AS167" s="10">
        <v>10</v>
      </c>
      <c r="AT167" s="10" t="s">
        <v>8</v>
      </c>
      <c r="AU167" s="31" t="s">
        <v>15</v>
      </c>
      <c r="AV167" s="31">
        <v>366</v>
      </c>
      <c r="AW167" s="45">
        <v>0.18</v>
      </c>
    </row>
    <row r="168" spans="10:49" s="22" customFormat="1">
      <c r="J168" s="12"/>
      <c r="K168" s="32"/>
      <c r="L168" s="12"/>
      <c r="M168" s="12"/>
      <c r="N168" s="12"/>
      <c r="O168" s="12"/>
      <c r="AK168" s="29">
        <v>40725</v>
      </c>
      <c r="AL168" s="25" t="s">
        <v>33</v>
      </c>
      <c r="AM168" s="26">
        <f t="shared" si="22"/>
        <v>40760</v>
      </c>
      <c r="AN168" s="26">
        <f t="shared" si="28"/>
        <v>40761</v>
      </c>
      <c r="AR168" s="29">
        <v>40725</v>
      </c>
      <c r="AS168" s="10">
        <v>10</v>
      </c>
      <c r="AT168" s="10" t="s">
        <v>10</v>
      </c>
      <c r="AU168" s="31" t="s">
        <v>15</v>
      </c>
      <c r="AV168" s="31">
        <v>366</v>
      </c>
      <c r="AW168" s="45">
        <v>0.18</v>
      </c>
    </row>
    <row r="169" spans="10:49" s="22" customFormat="1">
      <c r="J169" s="12"/>
      <c r="K169" s="32"/>
      <c r="L169" s="12"/>
      <c r="M169" s="12"/>
      <c r="N169" s="12"/>
      <c r="O169" s="12"/>
      <c r="AK169" s="29">
        <v>40756</v>
      </c>
      <c r="AL169" s="25" t="s">
        <v>33</v>
      </c>
      <c r="AM169" s="26">
        <f t="shared" ref="AM169:AM175" si="29">EOMONTH(AK169,0)+5</f>
        <v>40791</v>
      </c>
      <c r="AN169" s="26">
        <f t="shared" si="28"/>
        <v>40792</v>
      </c>
      <c r="AR169" s="29">
        <v>40756</v>
      </c>
      <c r="AS169" s="10">
        <v>10</v>
      </c>
      <c r="AT169" s="10" t="s">
        <v>10</v>
      </c>
      <c r="AU169" s="31" t="s">
        <v>15</v>
      </c>
      <c r="AV169" s="31">
        <v>366</v>
      </c>
      <c r="AW169" s="45">
        <v>0.18</v>
      </c>
    </row>
    <row r="170" spans="10:49" s="22" customFormat="1">
      <c r="J170" s="12"/>
      <c r="K170" s="32"/>
      <c r="L170" s="12"/>
      <c r="M170" s="12"/>
      <c r="N170" s="12"/>
      <c r="O170" s="12"/>
      <c r="AK170" s="29">
        <v>40787</v>
      </c>
      <c r="AL170" s="25" t="s">
        <v>33</v>
      </c>
      <c r="AM170" s="26">
        <f t="shared" si="29"/>
        <v>40821</v>
      </c>
      <c r="AN170" s="26">
        <f t="shared" si="28"/>
        <v>40822</v>
      </c>
      <c r="AR170" s="29">
        <v>40787</v>
      </c>
      <c r="AS170" s="10">
        <v>10</v>
      </c>
      <c r="AT170" s="10" t="s">
        <v>10</v>
      </c>
      <c r="AU170" s="31" t="s">
        <v>15</v>
      </c>
      <c r="AV170" s="31">
        <v>366</v>
      </c>
      <c r="AW170" s="45">
        <v>0.18</v>
      </c>
    </row>
    <row r="171" spans="10:49" s="22" customFormat="1">
      <c r="J171" s="12"/>
      <c r="K171" s="12"/>
      <c r="L171" s="12"/>
      <c r="M171" s="12"/>
      <c r="N171" s="12"/>
      <c r="O171" s="12"/>
      <c r="AK171" s="29">
        <v>40817</v>
      </c>
      <c r="AL171" s="25" t="s">
        <v>33</v>
      </c>
      <c r="AM171" s="26">
        <f t="shared" si="29"/>
        <v>40852</v>
      </c>
      <c r="AN171" s="26">
        <f t="shared" si="28"/>
        <v>40853</v>
      </c>
      <c r="AR171" s="29">
        <v>40817</v>
      </c>
      <c r="AS171" s="10">
        <v>10</v>
      </c>
      <c r="AT171" s="10" t="s">
        <v>11</v>
      </c>
      <c r="AU171" s="31" t="s">
        <v>15</v>
      </c>
      <c r="AV171" s="31">
        <v>366</v>
      </c>
      <c r="AW171" s="45">
        <v>0.18</v>
      </c>
    </row>
    <row r="172" spans="10:49" s="22" customFormat="1">
      <c r="J172" s="12"/>
      <c r="K172" s="12"/>
      <c r="L172" s="12"/>
      <c r="M172" s="12"/>
      <c r="N172" s="12"/>
      <c r="O172" s="12"/>
      <c r="AK172" s="29">
        <v>40848</v>
      </c>
      <c r="AL172" s="25" t="s">
        <v>33</v>
      </c>
      <c r="AM172" s="26">
        <f t="shared" si="29"/>
        <v>40882</v>
      </c>
      <c r="AN172" s="26">
        <f t="shared" si="28"/>
        <v>40883</v>
      </c>
      <c r="AR172" s="29">
        <v>40848</v>
      </c>
      <c r="AS172" s="10">
        <v>10</v>
      </c>
      <c r="AT172" s="10" t="s">
        <v>11</v>
      </c>
      <c r="AU172" s="31" t="s">
        <v>15</v>
      </c>
      <c r="AV172" s="31">
        <v>366</v>
      </c>
      <c r="AW172" s="45">
        <v>0.18</v>
      </c>
    </row>
    <row r="173" spans="10:49" s="22" customFormat="1">
      <c r="J173" s="12"/>
      <c r="K173" s="12"/>
      <c r="L173" s="12"/>
      <c r="M173" s="12"/>
      <c r="N173" s="12"/>
      <c r="O173" s="12"/>
      <c r="AK173" s="29">
        <v>40878</v>
      </c>
      <c r="AL173" s="25" t="s">
        <v>33</v>
      </c>
      <c r="AM173" s="26">
        <f t="shared" si="29"/>
        <v>40913</v>
      </c>
      <c r="AN173" s="26">
        <f t="shared" si="28"/>
        <v>40914</v>
      </c>
      <c r="AR173" s="29">
        <v>40878</v>
      </c>
      <c r="AS173" s="10">
        <v>10</v>
      </c>
      <c r="AT173" s="10" t="s">
        <v>11</v>
      </c>
      <c r="AU173" s="31" t="s">
        <v>15</v>
      </c>
      <c r="AV173" s="31">
        <v>366</v>
      </c>
      <c r="AW173" s="45">
        <v>0.18</v>
      </c>
    </row>
    <row r="174" spans="10:49" s="22" customFormat="1">
      <c r="J174" s="12"/>
      <c r="K174" s="12"/>
      <c r="L174" s="12"/>
      <c r="M174" s="12"/>
      <c r="N174" s="12"/>
      <c r="O174" s="12"/>
      <c r="AK174" s="29">
        <v>40909</v>
      </c>
      <c r="AL174" s="25" t="s">
        <v>33</v>
      </c>
      <c r="AM174" s="26">
        <f t="shared" si="29"/>
        <v>40944</v>
      </c>
      <c r="AN174" s="26">
        <f t="shared" si="28"/>
        <v>40945</v>
      </c>
      <c r="AR174" s="29">
        <v>40909</v>
      </c>
      <c r="AS174" s="10">
        <v>10</v>
      </c>
      <c r="AT174" s="10" t="s">
        <v>12</v>
      </c>
      <c r="AU174" s="31" t="s">
        <v>15</v>
      </c>
      <c r="AV174" s="31">
        <v>366</v>
      </c>
      <c r="AW174" s="45">
        <v>0.18</v>
      </c>
    </row>
    <row r="175" spans="10:49" s="22" customFormat="1">
      <c r="J175" s="12"/>
      <c r="K175" s="12"/>
      <c r="L175" s="12"/>
      <c r="M175" s="12"/>
      <c r="N175" s="12"/>
      <c r="O175" s="12"/>
      <c r="AK175" s="29">
        <v>40940</v>
      </c>
      <c r="AL175" s="25" t="s">
        <v>33</v>
      </c>
      <c r="AM175" s="26">
        <f t="shared" si="29"/>
        <v>40973</v>
      </c>
      <c r="AN175" s="26">
        <f t="shared" si="28"/>
        <v>40974</v>
      </c>
      <c r="AR175" s="29">
        <v>40940</v>
      </c>
      <c r="AS175" s="10">
        <v>10</v>
      </c>
      <c r="AT175" s="10" t="s">
        <v>12</v>
      </c>
      <c r="AU175" s="31" t="s">
        <v>15</v>
      </c>
      <c r="AV175" s="31">
        <v>366</v>
      </c>
      <c r="AW175" s="45">
        <v>0.18</v>
      </c>
    </row>
    <row r="176" spans="10:49" s="22" customFormat="1">
      <c r="J176" s="12"/>
      <c r="K176" s="12"/>
      <c r="L176" s="12"/>
      <c r="M176" s="12"/>
      <c r="N176" s="12"/>
      <c r="O176" s="12"/>
      <c r="AK176" s="29">
        <v>40969</v>
      </c>
      <c r="AL176" s="25" t="s">
        <v>33</v>
      </c>
      <c r="AM176" s="26">
        <f>EOMONTH(AK176,0)</f>
        <v>40999</v>
      </c>
      <c r="AN176" s="26">
        <f>EOMONTH(AK176,0)</f>
        <v>40999</v>
      </c>
      <c r="AR176" s="29">
        <v>40969</v>
      </c>
      <c r="AS176" s="10">
        <v>10</v>
      </c>
      <c r="AT176" s="10" t="s">
        <v>12</v>
      </c>
      <c r="AU176" s="31" t="s">
        <v>15</v>
      </c>
      <c r="AV176" s="31">
        <v>366</v>
      </c>
      <c r="AW176" s="45">
        <v>0.18</v>
      </c>
    </row>
    <row r="177" spans="10:49" s="22" customFormat="1">
      <c r="J177" s="12"/>
      <c r="K177" s="12"/>
      <c r="L177" s="12"/>
      <c r="M177" s="12"/>
      <c r="N177" s="12"/>
      <c r="O177" s="12"/>
      <c r="AK177" s="24">
        <v>41000</v>
      </c>
      <c r="AL177" s="25" t="s">
        <v>33</v>
      </c>
      <c r="AM177" s="26">
        <f t="shared" ref="AM177:AM187" si="30">EOMONTH(AK177,0)+5</f>
        <v>41034</v>
      </c>
      <c r="AN177" s="26">
        <f t="shared" ref="AN177:AN187" si="31">EOMONTH(AK177,0)+6</f>
        <v>41035</v>
      </c>
      <c r="AR177" s="29">
        <v>41000</v>
      </c>
      <c r="AS177" s="10">
        <v>12</v>
      </c>
      <c r="AT177" s="10" t="s">
        <v>8</v>
      </c>
      <c r="AU177" s="31" t="s">
        <v>16</v>
      </c>
      <c r="AV177" s="31">
        <v>365</v>
      </c>
      <c r="AW177" s="45">
        <v>0.18</v>
      </c>
    </row>
    <row r="178" spans="10:49" s="22" customFormat="1">
      <c r="J178" s="12"/>
      <c r="K178" s="12"/>
      <c r="L178" s="12"/>
      <c r="M178" s="12"/>
      <c r="N178" s="12"/>
      <c r="O178" s="12"/>
      <c r="AK178" s="24">
        <v>41030</v>
      </c>
      <c r="AL178" s="25" t="s">
        <v>33</v>
      </c>
      <c r="AM178" s="26">
        <f t="shared" si="30"/>
        <v>41065</v>
      </c>
      <c r="AN178" s="26">
        <f t="shared" si="31"/>
        <v>41066</v>
      </c>
      <c r="AR178" s="29">
        <v>41030</v>
      </c>
      <c r="AS178" s="10">
        <v>12</v>
      </c>
      <c r="AT178" s="10" t="s">
        <v>8</v>
      </c>
      <c r="AU178" s="31" t="s">
        <v>16</v>
      </c>
      <c r="AV178" s="31">
        <v>365</v>
      </c>
      <c r="AW178" s="45">
        <v>0.18</v>
      </c>
    </row>
    <row r="179" spans="10:49" s="22" customFormat="1">
      <c r="J179" s="12"/>
      <c r="K179" s="12"/>
      <c r="L179" s="12"/>
      <c r="M179" s="12"/>
      <c r="N179" s="12"/>
      <c r="O179" s="12"/>
      <c r="AK179" s="24">
        <v>41061</v>
      </c>
      <c r="AL179" s="25" t="s">
        <v>33</v>
      </c>
      <c r="AM179" s="26">
        <f t="shared" si="30"/>
        <v>41095</v>
      </c>
      <c r="AN179" s="26">
        <f t="shared" si="31"/>
        <v>41096</v>
      </c>
      <c r="AR179" s="29">
        <v>41061</v>
      </c>
      <c r="AS179" s="10">
        <v>12</v>
      </c>
      <c r="AT179" s="10" t="s">
        <v>8</v>
      </c>
      <c r="AU179" s="31" t="s">
        <v>16</v>
      </c>
      <c r="AV179" s="31">
        <v>365</v>
      </c>
      <c r="AW179" s="45">
        <v>0.18</v>
      </c>
    </row>
    <row r="180" spans="10:49" s="22" customFormat="1">
      <c r="J180" s="12"/>
      <c r="K180" s="12"/>
      <c r="L180" s="12"/>
      <c r="M180" s="12"/>
      <c r="N180" s="12"/>
      <c r="O180" s="12"/>
      <c r="AK180" s="24">
        <v>41091</v>
      </c>
      <c r="AL180" s="25" t="s">
        <v>33</v>
      </c>
      <c r="AM180" s="26">
        <f t="shared" si="30"/>
        <v>41126</v>
      </c>
      <c r="AN180" s="26">
        <f t="shared" si="31"/>
        <v>41127</v>
      </c>
      <c r="AR180" s="29">
        <v>41091</v>
      </c>
      <c r="AS180" s="10">
        <v>12</v>
      </c>
      <c r="AT180" s="10" t="s">
        <v>10</v>
      </c>
      <c r="AU180" s="31" t="s">
        <v>16</v>
      </c>
      <c r="AV180" s="31">
        <v>365</v>
      </c>
      <c r="AW180" s="45">
        <v>0.18</v>
      </c>
    </row>
    <row r="181" spans="10:49" s="22" customFormat="1">
      <c r="J181" s="12"/>
      <c r="K181" s="12"/>
      <c r="L181" s="12"/>
      <c r="M181" s="12"/>
      <c r="N181" s="12"/>
      <c r="O181" s="12"/>
      <c r="AK181" s="24">
        <v>41122</v>
      </c>
      <c r="AL181" s="25" t="s">
        <v>33</v>
      </c>
      <c r="AM181" s="26">
        <f t="shared" si="30"/>
        <v>41157</v>
      </c>
      <c r="AN181" s="26">
        <f t="shared" si="31"/>
        <v>41158</v>
      </c>
      <c r="AR181" s="29">
        <v>41122</v>
      </c>
      <c r="AS181" s="10">
        <v>12</v>
      </c>
      <c r="AT181" s="10" t="s">
        <v>10</v>
      </c>
      <c r="AU181" s="31" t="s">
        <v>16</v>
      </c>
      <c r="AV181" s="31">
        <v>365</v>
      </c>
      <c r="AW181" s="45">
        <v>0.18</v>
      </c>
    </row>
    <row r="182" spans="10:49" s="22" customFormat="1">
      <c r="J182" s="12"/>
      <c r="K182" s="12"/>
      <c r="L182" s="12"/>
      <c r="M182" s="12"/>
      <c r="N182" s="12"/>
      <c r="O182" s="12"/>
      <c r="AK182" s="24">
        <v>41153</v>
      </c>
      <c r="AL182" s="25" t="s">
        <v>33</v>
      </c>
      <c r="AM182" s="26">
        <f t="shared" si="30"/>
        <v>41187</v>
      </c>
      <c r="AN182" s="26">
        <f t="shared" si="31"/>
        <v>41188</v>
      </c>
      <c r="AR182" s="29">
        <v>41153</v>
      </c>
      <c r="AS182" s="10">
        <v>12</v>
      </c>
      <c r="AT182" s="10" t="s">
        <v>10</v>
      </c>
      <c r="AU182" s="31" t="s">
        <v>16</v>
      </c>
      <c r="AV182" s="31">
        <v>365</v>
      </c>
      <c r="AW182" s="45">
        <v>0.18</v>
      </c>
    </row>
    <row r="183" spans="10:49" s="22" customFormat="1">
      <c r="J183" s="12"/>
      <c r="K183" s="12"/>
      <c r="L183" s="12"/>
      <c r="M183" s="12"/>
      <c r="N183" s="12"/>
      <c r="O183" s="12"/>
      <c r="AK183" s="24">
        <v>41183</v>
      </c>
      <c r="AL183" s="25" t="s">
        <v>33</v>
      </c>
      <c r="AM183" s="26">
        <f t="shared" si="30"/>
        <v>41218</v>
      </c>
      <c r="AN183" s="26">
        <f t="shared" si="31"/>
        <v>41219</v>
      </c>
      <c r="AR183" s="29">
        <v>41183</v>
      </c>
      <c r="AS183" s="10">
        <v>12</v>
      </c>
      <c r="AT183" s="10" t="s">
        <v>11</v>
      </c>
      <c r="AU183" s="31" t="s">
        <v>16</v>
      </c>
      <c r="AV183" s="31">
        <v>365</v>
      </c>
      <c r="AW183" s="45">
        <v>0.18</v>
      </c>
    </row>
    <row r="184" spans="10:49" s="22" customFormat="1">
      <c r="J184" s="12"/>
      <c r="K184" s="12"/>
      <c r="L184" s="12"/>
      <c r="M184" s="12"/>
      <c r="N184" s="12"/>
      <c r="O184" s="12"/>
      <c r="AK184" s="24">
        <v>41214</v>
      </c>
      <c r="AL184" s="25" t="s">
        <v>33</v>
      </c>
      <c r="AM184" s="26">
        <f t="shared" si="30"/>
        <v>41248</v>
      </c>
      <c r="AN184" s="26">
        <f t="shared" si="31"/>
        <v>41249</v>
      </c>
      <c r="AR184" s="29">
        <v>41214</v>
      </c>
      <c r="AS184" s="10">
        <v>12</v>
      </c>
      <c r="AT184" s="10" t="s">
        <v>11</v>
      </c>
      <c r="AU184" s="31" t="s">
        <v>16</v>
      </c>
      <c r="AV184" s="31">
        <v>365</v>
      </c>
      <c r="AW184" s="45">
        <v>0.18</v>
      </c>
    </row>
    <row r="185" spans="10:49" s="22" customFormat="1">
      <c r="J185" s="12"/>
      <c r="K185" s="12"/>
      <c r="L185" s="12"/>
      <c r="M185" s="12"/>
      <c r="N185" s="12"/>
      <c r="O185" s="12"/>
      <c r="AK185" s="24">
        <v>41244</v>
      </c>
      <c r="AL185" s="25" t="s">
        <v>33</v>
      </c>
      <c r="AM185" s="26">
        <f t="shared" si="30"/>
        <v>41279</v>
      </c>
      <c r="AN185" s="26">
        <f t="shared" si="31"/>
        <v>41280</v>
      </c>
      <c r="AR185" s="29">
        <v>41244</v>
      </c>
      <c r="AS185" s="10">
        <v>12</v>
      </c>
      <c r="AT185" s="10" t="s">
        <v>11</v>
      </c>
      <c r="AU185" s="31" t="s">
        <v>16</v>
      </c>
      <c r="AV185" s="31">
        <v>365</v>
      </c>
      <c r="AW185" s="45">
        <v>0.18</v>
      </c>
    </row>
    <row r="186" spans="10:49" s="22" customFormat="1">
      <c r="J186" s="12"/>
      <c r="K186" s="12"/>
      <c r="L186" s="12"/>
      <c r="M186" s="12"/>
      <c r="N186" s="12"/>
      <c r="O186" s="12"/>
      <c r="AK186" s="24">
        <v>41275</v>
      </c>
      <c r="AL186" s="25" t="s">
        <v>33</v>
      </c>
      <c r="AM186" s="26">
        <f t="shared" si="30"/>
        <v>41310</v>
      </c>
      <c r="AN186" s="26">
        <f t="shared" si="31"/>
        <v>41311</v>
      </c>
      <c r="AR186" s="29">
        <v>41275</v>
      </c>
      <c r="AS186" s="10">
        <v>12</v>
      </c>
      <c r="AT186" s="10" t="s">
        <v>12</v>
      </c>
      <c r="AU186" s="31" t="s">
        <v>16</v>
      </c>
      <c r="AV186" s="31">
        <v>365</v>
      </c>
      <c r="AW186" s="45">
        <v>0.18</v>
      </c>
    </row>
    <row r="187" spans="10:49" s="22" customFormat="1">
      <c r="J187" s="12"/>
      <c r="K187" s="12"/>
      <c r="L187" s="12"/>
      <c r="M187" s="12"/>
      <c r="N187" s="12"/>
      <c r="O187" s="12"/>
      <c r="AK187" s="24">
        <v>41306</v>
      </c>
      <c r="AL187" s="25" t="s">
        <v>33</v>
      </c>
      <c r="AM187" s="26">
        <f t="shared" si="30"/>
        <v>41338</v>
      </c>
      <c r="AN187" s="26">
        <f t="shared" si="31"/>
        <v>41339</v>
      </c>
      <c r="AR187" s="29">
        <v>41306</v>
      </c>
      <c r="AS187" s="10">
        <v>12</v>
      </c>
      <c r="AT187" s="10" t="s">
        <v>12</v>
      </c>
      <c r="AU187" s="31" t="s">
        <v>16</v>
      </c>
      <c r="AV187" s="31">
        <v>365</v>
      </c>
      <c r="AW187" s="45">
        <v>0.18</v>
      </c>
    </row>
    <row r="188" spans="10:49" s="22" customFormat="1">
      <c r="J188" s="12"/>
      <c r="K188" s="12"/>
      <c r="L188" s="12"/>
      <c r="M188" s="12"/>
      <c r="N188" s="12"/>
      <c r="O188" s="12"/>
      <c r="AK188" s="24">
        <v>41334</v>
      </c>
      <c r="AL188" s="25" t="s">
        <v>33</v>
      </c>
      <c r="AM188" s="26">
        <f>EOMONTH(AK188,0)</f>
        <v>41364</v>
      </c>
      <c r="AN188" s="26">
        <f>EOMONTH(AK188,0)</f>
        <v>41364</v>
      </c>
      <c r="AR188" s="29">
        <v>41334</v>
      </c>
      <c r="AS188" s="10">
        <v>12</v>
      </c>
      <c r="AT188" s="10" t="s">
        <v>12</v>
      </c>
      <c r="AU188" s="31" t="s">
        <v>16</v>
      </c>
      <c r="AV188" s="31">
        <v>365</v>
      </c>
      <c r="AW188" s="45">
        <v>0.18</v>
      </c>
    </row>
    <row r="189" spans="10:49" s="22" customFormat="1">
      <c r="J189" s="12"/>
      <c r="K189" s="12"/>
      <c r="L189" s="12"/>
      <c r="M189" s="12"/>
      <c r="N189" s="12"/>
      <c r="O189" s="12"/>
      <c r="AK189" s="24">
        <v>41365</v>
      </c>
      <c r="AL189" s="25" t="s">
        <v>33</v>
      </c>
      <c r="AM189" s="26">
        <f t="shared" ref="AM189:AM199" si="32">EOMONTH(AK189,0)+5</f>
        <v>41399</v>
      </c>
      <c r="AN189" s="26">
        <f t="shared" ref="AN189:AN199" si="33">EOMONTH(AK189,0)+6</f>
        <v>41400</v>
      </c>
      <c r="AR189" s="29">
        <v>41365</v>
      </c>
      <c r="AS189" s="10">
        <v>12</v>
      </c>
      <c r="AT189" s="10" t="s">
        <v>8</v>
      </c>
      <c r="AU189" s="31" t="s">
        <v>17</v>
      </c>
      <c r="AV189" s="31">
        <v>365</v>
      </c>
      <c r="AW189" s="45">
        <v>0.18</v>
      </c>
    </row>
    <row r="190" spans="10:49" s="22" customFormat="1">
      <c r="J190" s="12"/>
      <c r="K190" s="12"/>
      <c r="L190" s="12"/>
      <c r="M190" s="12"/>
      <c r="N190" s="12"/>
      <c r="O190" s="12"/>
      <c r="AK190" s="24">
        <v>41395</v>
      </c>
      <c r="AL190" s="25" t="s">
        <v>33</v>
      </c>
      <c r="AM190" s="26">
        <f t="shared" si="32"/>
        <v>41430</v>
      </c>
      <c r="AN190" s="26">
        <f t="shared" si="33"/>
        <v>41431</v>
      </c>
      <c r="AR190" s="29">
        <v>41395</v>
      </c>
      <c r="AS190" s="10">
        <v>12</v>
      </c>
      <c r="AT190" s="10" t="s">
        <v>8</v>
      </c>
      <c r="AU190" s="31" t="s">
        <v>17</v>
      </c>
      <c r="AV190" s="31">
        <v>365</v>
      </c>
      <c r="AW190" s="45">
        <v>0.18</v>
      </c>
    </row>
    <row r="191" spans="10:49" s="22" customFormat="1">
      <c r="J191" s="12"/>
      <c r="K191" s="12"/>
      <c r="L191" s="12"/>
      <c r="M191" s="12"/>
      <c r="N191" s="12"/>
      <c r="O191" s="12"/>
      <c r="AK191" s="24">
        <v>41426</v>
      </c>
      <c r="AL191" s="25" t="s">
        <v>33</v>
      </c>
      <c r="AM191" s="26">
        <f t="shared" si="32"/>
        <v>41460</v>
      </c>
      <c r="AN191" s="26">
        <f t="shared" si="33"/>
        <v>41461</v>
      </c>
      <c r="AR191" s="29">
        <v>41426</v>
      </c>
      <c r="AS191" s="10">
        <v>12</v>
      </c>
      <c r="AT191" s="10" t="s">
        <v>8</v>
      </c>
      <c r="AU191" s="31" t="s">
        <v>17</v>
      </c>
      <c r="AV191" s="31">
        <v>365</v>
      </c>
      <c r="AW191" s="45">
        <v>0.18</v>
      </c>
    </row>
    <row r="192" spans="10:49" s="22" customFormat="1">
      <c r="J192" s="12"/>
      <c r="K192" s="12"/>
      <c r="L192" s="12"/>
      <c r="M192" s="12"/>
      <c r="N192" s="12"/>
      <c r="O192" s="12"/>
      <c r="AK192" s="24">
        <v>41456</v>
      </c>
      <c r="AL192" s="25" t="s">
        <v>33</v>
      </c>
      <c r="AM192" s="26">
        <f t="shared" si="32"/>
        <v>41491</v>
      </c>
      <c r="AN192" s="26">
        <f t="shared" si="33"/>
        <v>41492</v>
      </c>
      <c r="AR192" s="29">
        <v>41456</v>
      </c>
      <c r="AS192" s="10">
        <v>12</v>
      </c>
      <c r="AT192" s="10" t="s">
        <v>10</v>
      </c>
      <c r="AU192" s="31" t="s">
        <v>17</v>
      </c>
      <c r="AV192" s="31">
        <v>365</v>
      </c>
      <c r="AW192" s="45">
        <v>0.18</v>
      </c>
    </row>
    <row r="193" spans="10:49" s="22" customFormat="1">
      <c r="J193" s="12"/>
      <c r="K193" s="12"/>
      <c r="L193" s="12"/>
      <c r="M193" s="12"/>
      <c r="N193" s="12"/>
      <c r="O193" s="12"/>
      <c r="AK193" s="24">
        <v>41487</v>
      </c>
      <c r="AL193" s="25" t="s">
        <v>33</v>
      </c>
      <c r="AM193" s="26">
        <f t="shared" si="32"/>
        <v>41522</v>
      </c>
      <c r="AN193" s="26">
        <f t="shared" si="33"/>
        <v>41523</v>
      </c>
      <c r="AR193" s="29">
        <v>41487</v>
      </c>
      <c r="AS193" s="10">
        <v>12</v>
      </c>
      <c r="AT193" s="10" t="s">
        <v>10</v>
      </c>
      <c r="AU193" s="31" t="s">
        <v>17</v>
      </c>
      <c r="AV193" s="31">
        <v>365</v>
      </c>
      <c r="AW193" s="45">
        <v>0.18</v>
      </c>
    </row>
    <row r="194" spans="10:49" s="22" customFormat="1">
      <c r="J194" s="12"/>
      <c r="K194" s="12"/>
      <c r="L194" s="12"/>
      <c r="M194" s="12"/>
      <c r="N194" s="12"/>
      <c r="O194" s="12"/>
      <c r="AK194" s="24">
        <v>41518</v>
      </c>
      <c r="AL194" s="25" t="s">
        <v>33</v>
      </c>
      <c r="AM194" s="26">
        <f t="shared" si="32"/>
        <v>41552</v>
      </c>
      <c r="AN194" s="26">
        <f t="shared" si="33"/>
        <v>41553</v>
      </c>
      <c r="AR194" s="29">
        <v>41518</v>
      </c>
      <c r="AS194" s="10">
        <v>12</v>
      </c>
      <c r="AT194" s="10" t="s">
        <v>10</v>
      </c>
      <c r="AU194" s="31" t="s">
        <v>17</v>
      </c>
      <c r="AV194" s="31">
        <v>365</v>
      </c>
      <c r="AW194" s="45">
        <v>0.18</v>
      </c>
    </row>
    <row r="195" spans="10:49" s="22" customFormat="1">
      <c r="J195" s="12"/>
      <c r="K195" s="12"/>
      <c r="L195" s="12"/>
      <c r="M195" s="12"/>
      <c r="N195" s="12"/>
      <c r="O195" s="12"/>
      <c r="AK195" s="24">
        <v>41548</v>
      </c>
      <c r="AL195" s="25" t="s">
        <v>33</v>
      </c>
      <c r="AM195" s="26">
        <f t="shared" si="32"/>
        <v>41583</v>
      </c>
      <c r="AN195" s="26">
        <f t="shared" si="33"/>
        <v>41584</v>
      </c>
      <c r="AR195" s="29">
        <v>41548</v>
      </c>
      <c r="AS195" s="10">
        <v>12</v>
      </c>
      <c r="AT195" s="10" t="s">
        <v>11</v>
      </c>
      <c r="AU195" s="31" t="s">
        <v>17</v>
      </c>
      <c r="AV195" s="31">
        <v>365</v>
      </c>
      <c r="AW195" s="45">
        <v>0.18</v>
      </c>
    </row>
    <row r="196" spans="10:49" s="22" customFormat="1">
      <c r="J196" s="12"/>
      <c r="K196" s="12"/>
      <c r="L196" s="12"/>
      <c r="M196" s="12"/>
      <c r="N196" s="12"/>
      <c r="O196" s="12"/>
      <c r="AK196" s="24">
        <v>41579</v>
      </c>
      <c r="AL196" s="25" t="s">
        <v>33</v>
      </c>
      <c r="AM196" s="26">
        <f t="shared" si="32"/>
        <v>41613</v>
      </c>
      <c r="AN196" s="26">
        <f t="shared" si="33"/>
        <v>41614</v>
      </c>
      <c r="AR196" s="29">
        <v>41579</v>
      </c>
      <c r="AS196" s="10">
        <v>12</v>
      </c>
      <c r="AT196" s="10" t="s">
        <v>11</v>
      </c>
      <c r="AU196" s="31" t="s">
        <v>17</v>
      </c>
      <c r="AV196" s="31">
        <v>365</v>
      </c>
      <c r="AW196" s="45">
        <v>0.18</v>
      </c>
    </row>
    <row r="197" spans="10:49" s="22" customFormat="1">
      <c r="J197" s="12"/>
      <c r="K197" s="12"/>
      <c r="L197" s="12"/>
      <c r="M197" s="12"/>
      <c r="N197" s="12"/>
      <c r="O197" s="12"/>
      <c r="AK197" s="24">
        <v>41609</v>
      </c>
      <c r="AL197" s="25" t="s">
        <v>33</v>
      </c>
      <c r="AM197" s="26">
        <f t="shared" si="32"/>
        <v>41644</v>
      </c>
      <c r="AN197" s="26">
        <f t="shared" si="33"/>
        <v>41645</v>
      </c>
      <c r="AR197" s="29">
        <v>41609</v>
      </c>
      <c r="AS197" s="10">
        <v>12</v>
      </c>
      <c r="AT197" s="10" t="s">
        <v>11</v>
      </c>
      <c r="AU197" s="31" t="s">
        <v>17</v>
      </c>
      <c r="AV197" s="31">
        <v>365</v>
      </c>
      <c r="AW197" s="45">
        <v>0.18</v>
      </c>
    </row>
    <row r="198" spans="10:49" s="22" customFormat="1">
      <c r="J198" s="12"/>
      <c r="K198" s="12"/>
      <c r="L198" s="12"/>
      <c r="M198" s="12"/>
      <c r="N198" s="12"/>
      <c r="O198" s="12"/>
      <c r="AK198" s="24">
        <v>41640</v>
      </c>
      <c r="AL198" s="25" t="s">
        <v>33</v>
      </c>
      <c r="AM198" s="26">
        <f t="shared" si="32"/>
        <v>41675</v>
      </c>
      <c r="AN198" s="26">
        <f t="shared" si="33"/>
        <v>41676</v>
      </c>
      <c r="AR198" s="29">
        <v>41640</v>
      </c>
      <c r="AS198" s="10">
        <v>12</v>
      </c>
      <c r="AT198" s="10" t="s">
        <v>12</v>
      </c>
      <c r="AU198" s="31" t="s">
        <v>17</v>
      </c>
      <c r="AV198" s="31">
        <v>365</v>
      </c>
      <c r="AW198" s="45">
        <v>0.18</v>
      </c>
    </row>
    <row r="199" spans="10:49" s="22" customFormat="1">
      <c r="J199" s="12"/>
      <c r="K199" s="12"/>
      <c r="L199" s="12"/>
      <c r="M199" s="12"/>
      <c r="N199" s="12"/>
      <c r="O199" s="12"/>
      <c r="AK199" s="24">
        <v>41671</v>
      </c>
      <c r="AL199" s="25" t="s">
        <v>33</v>
      </c>
      <c r="AM199" s="26">
        <f t="shared" si="32"/>
        <v>41703</v>
      </c>
      <c r="AN199" s="26">
        <f t="shared" si="33"/>
        <v>41704</v>
      </c>
      <c r="AR199" s="29">
        <v>41671</v>
      </c>
      <c r="AS199" s="10">
        <v>12</v>
      </c>
      <c r="AT199" s="10" t="s">
        <v>12</v>
      </c>
      <c r="AU199" s="31" t="s">
        <v>17</v>
      </c>
      <c r="AV199" s="31">
        <v>365</v>
      </c>
      <c r="AW199" s="45">
        <v>0.18</v>
      </c>
    </row>
    <row r="200" spans="10:49" s="22" customFormat="1">
      <c r="J200" s="12"/>
      <c r="K200" s="12"/>
      <c r="L200" s="12"/>
      <c r="M200" s="12"/>
      <c r="N200" s="12"/>
      <c r="O200" s="12"/>
      <c r="AK200" s="24">
        <v>41699</v>
      </c>
      <c r="AL200" s="25" t="s">
        <v>33</v>
      </c>
      <c r="AM200" s="26">
        <f>EOMONTH(AK200,0)</f>
        <v>41729</v>
      </c>
      <c r="AN200" s="26">
        <f>EOMONTH(AK200,0)</f>
        <v>41729</v>
      </c>
      <c r="AR200" s="29">
        <v>41699</v>
      </c>
      <c r="AS200" s="10">
        <v>12</v>
      </c>
      <c r="AT200" s="10" t="s">
        <v>12</v>
      </c>
      <c r="AU200" s="31" t="s">
        <v>17</v>
      </c>
      <c r="AV200" s="31">
        <v>365</v>
      </c>
      <c r="AW200" s="45">
        <v>0.18</v>
      </c>
    </row>
    <row r="201" spans="10:49" s="22" customFormat="1">
      <c r="J201" s="12"/>
      <c r="K201" s="12"/>
      <c r="L201" s="12"/>
      <c r="M201" s="12"/>
      <c r="N201" s="12"/>
      <c r="O201" s="12"/>
      <c r="AK201" s="24">
        <v>41730</v>
      </c>
      <c r="AL201" s="25" t="s">
        <v>33</v>
      </c>
      <c r="AM201" s="26">
        <f t="shared" ref="AM201:AM211" si="34">EOMONTH(AK201,0)+5</f>
        <v>41764</v>
      </c>
      <c r="AN201" s="26">
        <f t="shared" ref="AN201:AN211" si="35">EOMONTH(AK201,0)+6</f>
        <v>41765</v>
      </c>
      <c r="AR201" s="29">
        <v>41730</v>
      </c>
      <c r="AS201" s="10">
        <v>12</v>
      </c>
      <c r="AT201" s="10" t="s">
        <v>8</v>
      </c>
      <c r="AU201" s="31" t="s">
        <v>17</v>
      </c>
      <c r="AV201" s="31">
        <v>365</v>
      </c>
      <c r="AW201" s="45">
        <v>0.18</v>
      </c>
    </row>
    <row r="202" spans="10:49" s="22" customFormat="1">
      <c r="J202" s="12"/>
      <c r="K202" s="12"/>
      <c r="L202" s="12"/>
      <c r="M202" s="12"/>
      <c r="N202" s="12"/>
      <c r="O202" s="12"/>
      <c r="AK202" s="24">
        <v>41760</v>
      </c>
      <c r="AL202" s="25" t="s">
        <v>33</v>
      </c>
      <c r="AM202" s="26">
        <f t="shared" si="34"/>
        <v>41795</v>
      </c>
      <c r="AN202" s="26">
        <f t="shared" si="35"/>
        <v>41796</v>
      </c>
      <c r="AR202" s="29">
        <v>41760</v>
      </c>
      <c r="AS202" s="10">
        <v>12</v>
      </c>
      <c r="AT202" s="10" t="s">
        <v>8</v>
      </c>
      <c r="AU202" s="31" t="s">
        <v>17</v>
      </c>
      <c r="AV202" s="31">
        <v>365</v>
      </c>
      <c r="AW202" s="45">
        <v>0.18</v>
      </c>
    </row>
    <row r="203" spans="10:49" s="22" customFormat="1">
      <c r="J203" s="12"/>
      <c r="K203" s="12"/>
      <c r="L203" s="12"/>
      <c r="M203" s="12"/>
      <c r="N203" s="12"/>
      <c r="O203" s="12"/>
      <c r="AK203" s="24">
        <v>41791</v>
      </c>
      <c r="AL203" s="25" t="s">
        <v>33</v>
      </c>
      <c r="AM203" s="26">
        <f t="shared" si="34"/>
        <v>41825</v>
      </c>
      <c r="AN203" s="26">
        <f t="shared" si="35"/>
        <v>41826</v>
      </c>
      <c r="AR203" s="29">
        <v>41791</v>
      </c>
      <c r="AS203" s="10">
        <v>12</v>
      </c>
      <c r="AT203" s="10" t="s">
        <v>8</v>
      </c>
      <c r="AU203" s="31" t="s">
        <v>17</v>
      </c>
      <c r="AV203" s="31">
        <v>365</v>
      </c>
      <c r="AW203" s="45">
        <v>0.18</v>
      </c>
    </row>
    <row r="204" spans="10:49" s="22" customFormat="1">
      <c r="J204" s="12"/>
      <c r="K204" s="12"/>
      <c r="L204" s="12"/>
      <c r="M204" s="12"/>
      <c r="N204" s="12"/>
      <c r="O204" s="12"/>
      <c r="AK204" s="24">
        <v>41821</v>
      </c>
      <c r="AL204" s="25" t="s">
        <v>33</v>
      </c>
      <c r="AM204" s="26">
        <f t="shared" si="34"/>
        <v>41856</v>
      </c>
      <c r="AN204" s="26">
        <f t="shared" si="35"/>
        <v>41857</v>
      </c>
      <c r="AR204" s="29">
        <v>41821</v>
      </c>
      <c r="AS204" s="10">
        <v>12</v>
      </c>
      <c r="AT204" s="10" t="s">
        <v>10</v>
      </c>
      <c r="AU204" s="31" t="s">
        <v>17</v>
      </c>
      <c r="AV204" s="31">
        <v>365</v>
      </c>
      <c r="AW204" s="45">
        <v>0.18</v>
      </c>
    </row>
    <row r="205" spans="10:49" s="22" customFormat="1">
      <c r="J205" s="12"/>
      <c r="K205" s="12"/>
      <c r="L205" s="12"/>
      <c r="M205" s="12"/>
      <c r="N205" s="12"/>
      <c r="O205" s="12"/>
      <c r="AK205" s="24">
        <v>41852</v>
      </c>
      <c r="AL205" s="25" t="s">
        <v>33</v>
      </c>
      <c r="AM205" s="26">
        <f t="shared" si="34"/>
        <v>41887</v>
      </c>
      <c r="AN205" s="26">
        <f t="shared" si="35"/>
        <v>41888</v>
      </c>
      <c r="AR205" s="29">
        <v>41852</v>
      </c>
      <c r="AS205" s="10">
        <v>12</v>
      </c>
      <c r="AT205" s="10" t="s">
        <v>10</v>
      </c>
      <c r="AU205" s="31" t="s">
        <v>17</v>
      </c>
      <c r="AV205" s="31">
        <v>365</v>
      </c>
      <c r="AW205" s="45">
        <v>0.18</v>
      </c>
    </row>
    <row r="206" spans="10:49" s="22" customFormat="1">
      <c r="J206" s="12"/>
      <c r="K206" s="12"/>
      <c r="L206" s="12"/>
      <c r="M206" s="12"/>
      <c r="N206" s="12"/>
      <c r="O206" s="12"/>
      <c r="AK206" s="24">
        <v>41883</v>
      </c>
      <c r="AL206" s="25" t="s">
        <v>33</v>
      </c>
      <c r="AM206" s="26">
        <f t="shared" si="34"/>
        <v>41917</v>
      </c>
      <c r="AN206" s="26">
        <f t="shared" si="35"/>
        <v>41918</v>
      </c>
      <c r="AR206" s="29">
        <v>41883</v>
      </c>
      <c r="AS206" s="10">
        <v>12</v>
      </c>
      <c r="AT206" s="10" t="s">
        <v>10</v>
      </c>
      <c r="AU206" s="31" t="s">
        <v>17</v>
      </c>
      <c r="AV206" s="31">
        <v>365</v>
      </c>
      <c r="AW206" s="45">
        <v>0.18</v>
      </c>
    </row>
    <row r="207" spans="10:49" s="22" customFormat="1">
      <c r="J207" s="12"/>
      <c r="K207" s="12"/>
      <c r="L207" s="12"/>
      <c r="M207" s="12"/>
      <c r="N207" s="12"/>
      <c r="O207" s="12"/>
      <c r="AK207" s="24">
        <v>41913</v>
      </c>
      <c r="AL207" s="25" t="s">
        <v>33</v>
      </c>
      <c r="AM207" s="26">
        <f t="shared" si="34"/>
        <v>41948</v>
      </c>
      <c r="AN207" s="26">
        <f t="shared" si="35"/>
        <v>41949</v>
      </c>
      <c r="AR207" s="29">
        <v>41913</v>
      </c>
      <c r="AS207" s="10">
        <v>12</v>
      </c>
      <c r="AT207" s="10" t="s">
        <v>11</v>
      </c>
      <c r="AU207" s="31" t="s">
        <v>17</v>
      </c>
      <c r="AV207" s="31">
        <v>365</v>
      </c>
      <c r="AW207" s="45">
        <v>0.18</v>
      </c>
    </row>
    <row r="208" spans="10:49" s="22" customFormat="1">
      <c r="J208" s="12"/>
      <c r="K208" s="12"/>
      <c r="L208" s="12"/>
      <c r="M208" s="12"/>
      <c r="N208" s="12"/>
      <c r="O208" s="12"/>
      <c r="AK208" s="24">
        <v>41944</v>
      </c>
      <c r="AL208" s="25" t="s">
        <v>33</v>
      </c>
      <c r="AM208" s="26">
        <f t="shared" si="34"/>
        <v>41978</v>
      </c>
      <c r="AN208" s="26">
        <f t="shared" si="35"/>
        <v>41979</v>
      </c>
      <c r="AR208" s="29">
        <v>41944</v>
      </c>
      <c r="AS208" s="10">
        <v>12</v>
      </c>
      <c r="AT208" s="10" t="s">
        <v>11</v>
      </c>
      <c r="AU208" s="31" t="s">
        <v>17</v>
      </c>
      <c r="AV208" s="31">
        <v>365</v>
      </c>
      <c r="AW208" s="45">
        <v>0.18</v>
      </c>
    </row>
    <row r="209" spans="10:49" s="22" customFormat="1">
      <c r="J209" s="12"/>
      <c r="K209" s="12"/>
      <c r="L209" s="12"/>
      <c r="M209" s="12"/>
      <c r="N209" s="12"/>
      <c r="O209" s="12"/>
      <c r="AK209" s="24">
        <v>41974</v>
      </c>
      <c r="AL209" s="25" t="s">
        <v>33</v>
      </c>
      <c r="AM209" s="26">
        <f t="shared" si="34"/>
        <v>42009</v>
      </c>
      <c r="AN209" s="26">
        <f t="shared" si="35"/>
        <v>42010</v>
      </c>
      <c r="AR209" s="29">
        <v>41974</v>
      </c>
      <c r="AS209" s="10">
        <v>12</v>
      </c>
      <c r="AT209" s="10" t="s">
        <v>11</v>
      </c>
      <c r="AU209" s="31" t="s">
        <v>17</v>
      </c>
      <c r="AV209" s="31">
        <v>365</v>
      </c>
      <c r="AW209" s="45">
        <v>0.18</v>
      </c>
    </row>
    <row r="210" spans="10:49" s="22" customFormat="1">
      <c r="J210" s="12"/>
      <c r="K210" s="12"/>
      <c r="L210" s="12"/>
      <c r="M210" s="12"/>
      <c r="N210" s="12"/>
      <c r="O210" s="12"/>
      <c r="AK210" s="24">
        <v>42005</v>
      </c>
      <c r="AL210" s="25" t="s">
        <v>33</v>
      </c>
      <c r="AM210" s="26">
        <f t="shared" si="34"/>
        <v>42040</v>
      </c>
      <c r="AN210" s="26">
        <f t="shared" si="35"/>
        <v>42041</v>
      </c>
      <c r="AR210" s="29">
        <v>42005</v>
      </c>
      <c r="AS210" s="10">
        <v>12</v>
      </c>
      <c r="AT210" s="10" t="s">
        <v>12</v>
      </c>
      <c r="AU210" s="31" t="s">
        <v>17</v>
      </c>
      <c r="AV210" s="31">
        <v>365</v>
      </c>
      <c r="AW210" s="45">
        <v>0.18</v>
      </c>
    </row>
    <row r="211" spans="10:49" s="22" customFormat="1">
      <c r="J211" s="12"/>
      <c r="K211" s="12"/>
      <c r="L211" s="12"/>
      <c r="M211" s="12"/>
      <c r="N211" s="12"/>
      <c r="O211" s="12"/>
      <c r="AK211" s="24">
        <v>42036</v>
      </c>
      <c r="AL211" s="25" t="s">
        <v>33</v>
      </c>
      <c r="AM211" s="26">
        <f t="shared" si="34"/>
        <v>42068</v>
      </c>
      <c r="AN211" s="26">
        <f t="shared" si="35"/>
        <v>42069</v>
      </c>
      <c r="AR211" s="29">
        <v>42036</v>
      </c>
      <c r="AS211" s="10">
        <v>12</v>
      </c>
      <c r="AT211" s="10" t="s">
        <v>12</v>
      </c>
      <c r="AU211" s="31" t="s">
        <v>17</v>
      </c>
      <c r="AV211" s="31">
        <v>365</v>
      </c>
      <c r="AW211" s="45">
        <v>0.18</v>
      </c>
    </row>
    <row r="212" spans="10:49" s="22" customFormat="1">
      <c r="J212" s="12"/>
      <c r="K212" s="12"/>
      <c r="L212" s="12"/>
      <c r="M212" s="12"/>
      <c r="N212" s="12"/>
      <c r="O212" s="12"/>
      <c r="AK212" s="24">
        <v>42064</v>
      </c>
      <c r="AL212" s="25" t="s">
        <v>33</v>
      </c>
      <c r="AM212" s="26">
        <f>EOMONTH(AK212,0)</f>
        <v>42094</v>
      </c>
      <c r="AN212" s="26">
        <f>EOMONTH(AK212,0)</f>
        <v>42094</v>
      </c>
      <c r="AR212" s="29">
        <v>42064</v>
      </c>
      <c r="AS212" s="10">
        <v>12</v>
      </c>
      <c r="AT212" s="10" t="s">
        <v>12</v>
      </c>
      <c r="AU212" s="31" t="s">
        <v>17</v>
      </c>
      <c r="AV212" s="31">
        <v>365</v>
      </c>
      <c r="AW212" s="45">
        <v>0.18</v>
      </c>
    </row>
    <row r="213" spans="10:49" s="22" customFormat="1">
      <c r="J213" s="12"/>
      <c r="K213" s="12"/>
      <c r="L213" s="12"/>
      <c r="M213" s="12"/>
      <c r="N213" s="12"/>
      <c r="O213" s="12"/>
    </row>
    <row r="214" spans="10:49" s="22" customFormat="1">
      <c r="J214" s="12"/>
      <c r="K214" s="12"/>
      <c r="L214" s="12"/>
      <c r="M214" s="12"/>
      <c r="N214" s="12"/>
      <c r="O214" s="12"/>
    </row>
    <row r="215" spans="10:49" s="22" customFormat="1">
      <c r="J215" s="12"/>
      <c r="K215" s="12"/>
      <c r="L215" s="12"/>
      <c r="M215" s="12"/>
      <c r="N215" s="12"/>
      <c r="O215" s="12"/>
    </row>
    <row r="216" spans="10:49" s="22" customFormat="1">
      <c r="J216" s="12"/>
      <c r="K216" s="12"/>
      <c r="L216" s="12"/>
      <c r="M216" s="12"/>
      <c r="N216" s="12"/>
      <c r="O216" s="12"/>
    </row>
    <row r="217" spans="10:49" s="22" customFormat="1">
      <c r="J217" s="12"/>
      <c r="K217" s="12"/>
      <c r="L217" s="12"/>
      <c r="M217" s="12"/>
      <c r="N217" s="12"/>
      <c r="O217" s="12"/>
    </row>
    <row r="218" spans="10:49" s="22" customFormat="1">
      <c r="J218" s="12"/>
      <c r="K218" s="12"/>
      <c r="L218" s="12"/>
      <c r="M218" s="12"/>
      <c r="N218" s="12"/>
      <c r="O218" s="12"/>
    </row>
    <row r="219" spans="10:49" s="22" customFormat="1">
      <c r="J219" s="12"/>
      <c r="K219" s="12"/>
      <c r="L219" s="12"/>
      <c r="M219" s="12"/>
      <c r="N219" s="12"/>
      <c r="O219" s="12"/>
      <c r="AK219" s="24" t="s">
        <v>8</v>
      </c>
      <c r="AL219" s="25" t="s">
        <v>34</v>
      </c>
      <c r="AM219" s="26">
        <v>41095</v>
      </c>
      <c r="AN219" s="26">
        <v>41096</v>
      </c>
    </row>
    <row r="220" spans="10:49" s="22" customFormat="1">
      <c r="J220" s="12"/>
      <c r="K220" s="12"/>
      <c r="L220" s="12"/>
      <c r="M220" s="12"/>
      <c r="N220" s="12"/>
      <c r="O220" s="12"/>
      <c r="AK220" s="24" t="s">
        <v>10</v>
      </c>
      <c r="AL220" s="25" t="s">
        <v>34</v>
      </c>
      <c r="AM220" s="26">
        <v>41187</v>
      </c>
      <c r="AN220" s="26">
        <v>41188</v>
      </c>
    </row>
    <row r="221" spans="10:49" s="22" customFormat="1">
      <c r="J221" s="12"/>
      <c r="K221" s="12"/>
      <c r="L221" s="12"/>
      <c r="M221" s="12"/>
      <c r="N221" s="12"/>
      <c r="O221" s="12"/>
      <c r="AK221" s="24" t="s">
        <v>11</v>
      </c>
      <c r="AL221" s="25" t="s">
        <v>34</v>
      </c>
      <c r="AM221" s="26">
        <v>41279</v>
      </c>
      <c r="AN221" s="26">
        <v>41280</v>
      </c>
    </row>
    <row r="222" spans="10:49" s="22" customFormat="1">
      <c r="J222" s="12"/>
      <c r="K222" s="12"/>
      <c r="L222" s="12"/>
      <c r="M222" s="12"/>
      <c r="N222" s="12"/>
      <c r="O222" s="12"/>
      <c r="AK222" s="24" t="s">
        <v>12</v>
      </c>
      <c r="AL222" s="25" t="s">
        <v>34</v>
      </c>
      <c r="AM222" s="26">
        <v>41364</v>
      </c>
      <c r="AN222" s="26">
        <v>41364</v>
      </c>
    </row>
    <row r="223" spans="10:49" s="22" customFormat="1">
      <c r="J223" s="12"/>
      <c r="K223" s="12"/>
      <c r="L223" s="12"/>
      <c r="M223" s="12"/>
      <c r="N223" s="12"/>
      <c r="O223" s="12"/>
    </row>
    <row r="224" spans="10:49" s="22" customFormat="1">
      <c r="J224" s="12"/>
      <c r="K224" s="12"/>
      <c r="L224" s="12"/>
      <c r="M224" s="12"/>
      <c r="N224" s="12"/>
      <c r="O224" s="12"/>
    </row>
    <row r="225" spans="1:15" s="22" customFormat="1">
      <c r="J225" s="12"/>
      <c r="K225" s="12"/>
      <c r="L225" s="12"/>
      <c r="M225" s="12"/>
      <c r="N225" s="12"/>
      <c r="O225" s="12"/>
    </row>
    <row r="226" spans="1:15" s="22" customFormat="1">
      <c r="J226" s="12"/>
      <c r="K226" s="12"/>
      <c r="L226" s="12"/>
      <c r="M226" s="12"/>
      <c r="N226" s="12"/>
      <c r="O226" s="12"/>
    </row>
    <row r="227" spans="1:15" s="22" customFormat="1">
      <c r="J227" s="12"/>
      <c r="K227" s="12"/>
      <c r="L227" s="12"/>
      <c r="M227" s="12"/>
      <c r="N227" s="12"/>
      <c r="O227" s="12"/>
    </row>
    <row r="228" spans="1:15" s="22" customFormat="1">
      <c r="J228" s="12"/>
      <c r="K228" s="12"/>
      <c r="L228" s="12"/>
      <c r="M228" s="12"/>
      <c r="N228" s="12"/>
      <c r="O228" s="12"/>
    </row>
    <row r="229" spans="1:15" s="22" customFormat="1">
      <c r="J229" s="12"/>
      <c r="K229" s="12"/>
      <c r="L229" s="12"/>
      <c r="M229" s="12"/>
      <c r="N229" s="12"/>
      <c r="O229" s="12"/>
    </row>
    <row r="230" spans="1:15" s="22" customFormat="1">
      <c r="J230" s="12"/>
      <c r="K230" s="12"/>
      <c r="L230" s="12"/>
      <c r="M230" s="12"/>
      <c r="N230" s="12"/>
      <c r="O230" s="12"/>
    </row>
    <row r="231" spans="1:15" s="22" customFormat="1">
      <c r="J231" s="12"/>
      <c r="K231" s="12"/>
      <c r="L231" s="12"/>
      <c r="M231" s="12"/>
      <c r="N231" s="12"/>
      <c r="O231" s="12"/>
    </row>
    <row r="232" spans="1:15" s="22" customFormat="1">
      <c r="J232" s="12"/>
      <c r="K232" s="12"/>
      <c r="L232" s="12"/>
      <c r="M232" s="12"/>
      <c r="N232" s="12"/>
      <c r="O232" s="12"/>
    </row>
    <row r="233" spans="1:15" s="22" customFormat="1">
      <c r="J233" s="12"/>
      <c r="K233" s="12"/>
      <c r="L233" s="12"/>
      <c r="M233" s="12"/>
      <c r="N233" s="12"/>
      <c r="O233" s="12"/>
    </row>
    <row r="234" spans="1:15" s="22" customFormat="1">
      <c r="J234" s="12"/>
      <c r="K234" s="12"/>
      <c r="L234" s="12"/>
      <c r="M234" s="12"/>
      <c r="N234" s="12"/>
      <c r="O234" s="12"/>
    </row>
    <row r="235" spans="1:15" s="22" customFormat="1">
      <c r="A235" s="12"/>
      <c r="B235" s="12"/>
      <c r="C235" s="12"/>
      <c r="D235" s="12"/>
      <c r="E235" s="12"/>
      <c r="F235" s="12"/>
      <c r="G235" s="12"/>
      <c r="H235" s="12"/>
      <c r="I235" s="12"/>
      <c r="J235" s="12"/>
      <c r="K235" s="12"/>
      <c r="L235" s="23"/>
      <c r="M235" s="12"/>
      <c r="N235" s="12"/>
      <c r="O235" s="12"/>
    </row>
    <row r="236" spans="1:15" s="22" customFormat="1">
      <c r="A236" s="12"/>
      <c r="B236" s="12"/>
      <c r="C236" s="12"/>
      <c r="D236" s="12"/>
      <c r="E236" s="12"/>
      <c r="F236" s="12"/>
      <c r="G236" s="12"/>
      <c r="H236" s="12"/>
      <c r="I236" s="12"/>
      <c r="J236" s="12"/>
      <c r="K236" s="12"/>
      <c r="L236" s="23"/>
      <c r="M236" s="12"/>
      <c r="N236" s="12"/>
      <c r="O236" s="12"/>
    </row>
    <row r="237" spans="1:15" s="22" customFormat="1">
      <c r="A237" s="12"/>
      <c r="B237" s="12"/>
      <c r="C237" s="12"/>
      <c r="D237" s="12"/>
      <c r="E237" s="12"/>
      <c r="F237" s="12"/>
      <c r="G237" s="12"/>
      <c r="H237" s="12"/>
      <c r="I237" s="12"/>
      <c r="J237" s="12"/>
      <c r="K237" s="12"/>
      <c r="L237" s="23"/>
      <c r="M237" s="12"/>
      <c r="N237" s="12"/>
      <c r="O237" s="12"/>
    </row>
    <row r="238" spans="1:15" s="22" customFormat="1">
      <c r="A238" s="12"/>
      <c r="B238" s="12"/>
      <c r="C238" s="12"/>
      <c r="D238" s="12"/>
      <c r="E238" s="12"/>
      <c r="F238" s="12"/>
      <c r="G238" s="12"/>
      <c r="H238" s="12"/>
      <c r="I238" s="12"/>
      <c r="J238" s="12"/>
      <c r="K238" s="12"/>
      <c r="L238" s="23"/>
      <c r="M238" s="12"/>
      <c r="N238" s="12"/>
      <c r="O238" s="12"/>
    </row>
    <row r="239" spans="1:15" s="22" customFormat="1">
      <c r="A239" s="12"/>
      <c r="B239" s="12"/>
      <c r="C239" s="12"/>
      <c r="D239" s="12"/>
      <c r="E239" s="12"/>
      <c r="F239" s="12"/>
      <c r="G239" s="12"/>
      <c r="H239" s="12"/>
      <c r="I239" s="12"/>
      <c r="J239" s="12"/>
      <c r="K239" s="12"/>
      <c r="L239" s="23"/>
      <c r="M239" s="12"/>
      <c r="N239" s="12"/>
      <c r="O239" s="12"/>
    </row>
    <row r="240" spans="1:15" s="22" customFormat="1">
      <c r="A240" s="12"/>
      <c r="B240" s="12"/>
      <c r="C240" s="12"/>
      <c r="D240" s="12"/>
      <c r="E240" s="12"/>
      <c r="F240" s="12"/>
      <c r="G240" s="12"/>
      <c r="H240" s="12"/>
      <c r="I240" s="12"/>
      <c r="J240" s="12"/>
      <c r="K240" s="12"/>
      <c r="L240" s="23"/>
      <c r="M240" s="12"/>
      <c r="N240" s="12"/>
      <c r="O240" s="12"/>
    </row>
    <row r="241" spans="1:15" s="22" customFormat="1">
      <c r="A241" s="12"/>
      <c r="B241" s="12"/>
      <c r="C241" s="12"/>
      <c r="D241" s="12"/>
      <c r="E241" s="12"/>
      <c r="F241" s="12"/>
      <c r="G241" s="12"/>
      <c r="H241" s="12"/>
      <c r="I241" s="12"/>
      <c r="J241" s="12"/>
      <c r="K241" s="12"/>
      <c r="L241" s="23"/>
      <c r="M241" s="12"/>
      <c r="N241" s="12"/>
      <c r="O241" s="12"/>
    </row>
    <row r="242" spans="1:15" s="22" customFormat="1">
      <c r="A242" s="12"/>
      <c r="B242" s="12"/>
      <c r="C242" s="12"/>
      <c r="D242" s="12"/>
      <c r="E242" s="12"/>
      <c r="F242" s="12"/>
      <c r="G242" s="12"/>
      <c r="H242" s="12"/>
      <c r="I242" s="12"/>
      <c r="J242" s="12"/>
      <c r="K242" s="12"/>
      <c r="L242" s="23"/>
      <c r="M242" s="12"/>
      <c r="N242" s="12"/>
      <c r="O242" s="12"/>
    </row>
    <row r="243" spans="1:15" s="22" customFormat="1">
      <c r="A243" s="12"/>
      <c r="B243" s="12"/>
      <c r="C243" s="12"/>
      <c r="D243" s="12"/>
      <c r="E243" s="12"/>
      <c r="F243" s="12"/>
      <c r="G243" s="12"/>
      <c r="H243" s="12"/>
      <c r="I243" s="12"/>
      <c r="J243" s="12"/>
      <c r="K243" s="12"/>
      <c r="L243" s="23"/>
      <c r="M243" s="12"/>
      <c r="N243" s="12"/>
      <c r="O243" s="12"/>
    </row>
    <row r="244" spans="1:15" s="22" customFormat="1">
      <c r="A244" s="12"/>
      <c r="B244" s="12"/>
      <c r="C244" s="12"/>
      <c r="D244" s="12"/>
      <c r="E244" s="12"/>
      <c r="F244" s="12"/>
      <c r="G244" s="12"/>
      <c r="H244" s="12"/>
      <c r="I244" s="12"/>
      <c r="J244" s="12"/>
      <c r="K244" s="12"/>
      <c r="L244" s="23"/>
      <c r="M244" s="12"/>
      <c r="N244" s="12"/>
      <c r="O244" s="12"/>
    </row>
    <row r="245" spans="1:15" s="22" customFormat="1">
      <c r="A245" s="12"/>
      <c r="B245" s="12"/>
      <c r="C245" s="12"/>
      <c r="D245" s="12"/>
      <c r="E245" s="12"/>
      <c r="F245" s="12"/>
      <c r="G245" s="12"/>
      <c r="H245" s="12"/>
      <c r="I245" s="12"/>
      <c r="J245" s="12"/>
      <c r="K245" s="12"/>
      <c r="L245" s="23"/>
      <c r="M245" s="12"/>
      <c r="N245" s="12"/>
      <c r="O245" s="12"/>
    </row>
    <row r="246" spans="1:15" s="22" customFormat="1">
      <c r="A246" s="12"/>
      <c r="B246" s="12"/>
      <c r="C246" s="12"/>
      <c r="D246" s="12"/>
      <c r="E246" s="12"/>
      <c r="F246" s="12"/>
      <c r="G246" s="12"/>
      <c r="H246" s="12"/>
      <c r="I246" s="12"/>
      <c r="J246" s="12"/>
      <c r="K246" s="12"/>
      <c r="L246" s="23"/>
      <c r="M246" s="12"/>
      <c r="N246" s="12"/>
      <c r="O246" s="12"/>
    </row>
    <row r="247" spans="1:15" s="22" customFormat="1">
      <c r="A247" s="12"/>
      <c r="B247" s="12"/>
      <c r="C247" s="12"/>
      <c r="D247" s="12"/>
      <c r="E247" s="12"/>
      <c r="F247" s="12"/>
      <c r="G247" s="12"/>
      <c r="H247" s="12"/>
      <c r="I247" s="12"/>
      <c r="J247" s="12"/>
      <c r="K247" s="12"/>
      <c r="L247" s="23"/>
      <c r="M247" s="12"/>
      <c r="N247" s="12"/>
      <c r="O247" s="12"/>
    </row>
    <row r="248" spans="1:15" s="22" customFormat="1">
      <c r="A248" s="12"/>
      <c r="B248" s="12"/>
      <c r="C248" s="12"/>
      <c r="D248" s="12"/>
      <c r="E248" s="12"/>
      <c r="F248" s="12"/>
      <c r="G248" s="12"/>
      <c r="H248" s="12"/>
      <c r="I248" s="12"/>
      <c r="J248" s="12"/>
      <c r="K248" s="12"/>
      <c r="L248" s="23"/>
      <c r="M248" s="12"/>
      <c r="N248" s="12"/>
      <c r="O248" s="12"/>
    </row>
    <row r="249" spans="1:15" s="22" customFormat="1">
      <c r="A249" s="12"/>
      <c r="B249" s="12"/>
      <c r="C249" s="12"/>
      <c r="D249" s="12"/>
      <c r="E249" s="12"/>
      <c r="F249" s="12"/>
      <c r="G249" s="12"/>
      <c r="H249" s="12"/>
      <c r="I249" s="12"/>
      <c r="J249" s="12"/>
      <c r="K249" s="12"/>
      <c r="L249" s="23"/>
      <c r="M249" s="12"/>
      <c r="N249" s="12"/>
      <c r="O249" s="12"/>
    </row>
    <row r="250" spans="1:15" s="22" customFormat="1">
      <c r="A250" s="12"/>
      <c r="B250" s="12"/>
      <c r="C250" s="12"/>
      <c r="D250" s="12"/>
      <c r="E250" s="12"/>
      <c r="F250" s="12"/>
      <c r="G250" s="12"/>
      <c r="H250" s="12"/>
      <c r="I250" s="12"/>
      <c r="J250" s="12"/>
      <c r="K250" s="12"/>
      <c r="L250" s="23"/>
      <c r="M250" s="12"/>
      <c r="N250" s="12"/>
      <c r="O250" s="12"/>
    </row>
    <row r="251" spans="1:15" s="22" customFormat="1">
      <c r="A251" s="12"/>
      <c r="B251" s="12"/>
      <c r="C251" s="12"/>
      <c r="D251" s="12"/>
      <c r="E251" s="12"/>
      <c r="F251" s="12"/>
      <c r="G251" s="12"/>
      <c r="H251" s="12"/>
      <c r="I251" s="12"/>
      <c r="J251" s="12"/>
      <c r="K251" s="12"/>
      <c r="L251" s="23"/>
      <c r="M251" s="12"/>
      <c r="N251" s="12"/>
      <c r="O251" s="12"/>
    </row>
    <row r="252" spans="1:15" s="22" customFormat="1">
      <c r="A252" s="12"/>
      <c r="B252" s="12"/>
      <c r="C252" s="12"/>
      <c r="D252" s="12"/>
      <c r="E252" s="12"/>
      <c r="F252" s="12"/>
      <c r="G252" s="12"/>
      <c r="H252" s="12"/>
      <c r="I252" s="12"/>
      <c r="J252" s="12"/>
      <c r="K252" s="12"/>
      <c r="L252" s="23"/>
      <c r="M252" s="12"/>
      <c r="N252" s="12"/>
      <c r="O252" s="12"/>
    </row>
    <row r="253" spans="1:15" s="22" customFormat="1">
      <c r="A253" s="12"/>
      <c r="B253" s="12"/>
      <c r="C253" s="12"/>
      <c r="D253" s="12"/>
      <c r="E253" s="12"/>
      <c r="F253" s="12"/>
      <c r="G253" s="12"/>
      <c r="H253" s="12"/>
      <c r="I253" s="12"/>
      <c r="J253" s="12"/>
      <c r="K253" s="12"/>
      <c r="L253" s="23"/>
      <c r="M253" s="12"/>
      <c r="N253" s="12"/>
      <c r="O253" s="12"/>
    </row>
    <row r="254" spans="1:15" s="22" customFormat="1">
      <c r="A254" s="12"/>
      <c r="B254" s="12"/>
      <c r="C254" s="12"/>
      <c r="D254" s="12"/>
      <c r="E254" s="12"/>
      <c r="F254" s="12"/>
      <c r="G254" s="12"/>
      <c r="H254" s="12"/>
      <c r="I254" s="12"/>
      <c r="J254" s="12"/>
      <c r="K254" s="12"/>
      <c r="L254" s="23"/>
      <c r="M254" s="12"/>
      <c r="N254" s="12"/>
      <c r="O254" s="12"/>
    </row>
    <row r="255" spans="1:15" s="22" customFormat="1">
      <c r="A255" s="12"/>
      <c r="B255" s="12"/>
      <c r="C255" s="12"/>
      <c r="D255" s="12"/>
      <c r="E255" s="12"/>
      <c r="F255" s="12"/>
      <c r="G255" s="12"/>
      <c r="H255" s="12"/>
      <c r="I255" s="12"/>
      <c r="J255" s="12"/>
      <c r="K255" s="12"/>
      <c r="L255" s="23"/>
      <c r="M255" s="12"/>
      <c r="N255" s="12"/>
      <c r="O255" s="12"/>
    </row>
    <row r="256" spans="1:15" s="22" customFormat="1">
      <c r="A256" s="12"/>
      <c r="B256" s="12"/>
      <c r="C256" s="12"/>
      <c r="D256" s="12"/>
      <c r="E256" s="12"/>
      <c r="F256" s="12"/>
      <c r="G256" s="12"/>
      <c r="H256" s="12"/>
      <c r="I256" s="12"/>
      <c r="J256" s="12"/>
      <c r="K256" s="12"/>
      <c r="L256" s="23"/>
      <c r="M256" s="12"/>
      <c r="N256" s="12"/>
      <c r="O256" s="12"/>
    </row>
    <row r="257" spans="1:15" s="22" customFormat="1">
      <c r="A257" s="12"/>
      <c r="B257" s="12"/>
      <c r="C257" s="12"/>
      <c r="D257" s="12"/>
      <c r="E257" s="12"/>
      <c r="F257" s="12"/>
      <c r="G257" s="12"/>
      <c r="H257" s="12"/>
      <c r="I257" s="12"/>
      <c r="J257" s="12"/>
      <c r="K257" s="12"/>
      <c r="L257" s="23"/>
      <c r="M257" s="12"/>
      <c r="N257" s="12"/>
      <c r="O257" s="12"/>
    </row>
    <row r="258" spans="1:15" s="22" customFormat="1">
      <c r="A258" s="12"/>
      <c r="B258" s="12"/>
      <c r="C258" s="12"/>
      <c r="D258" s="12"/>
      <c r="E258" s="12"/>
      <c r="F258" s="12"/>
      <c r="G258" s="12"/>
      <c r="H258" s="12"/>
      <c r="I258" s="12"/>
      <c r="J258" s="12"/>
      <c r="K258" s="12"/>
      <c r="L258" s="23"/>
      <c r="M258" s="12"/>
      <c r="N258" s="12"/>
      <c r="O258" s="12"/>
    </row>
    <row r="259" spans="1:15" s="22" customFormat="1">
      <c r="A259" s="12"/>
      <c r="B259" s="12"/>
      <c r="C259" s="12"/>
      <c r="D259" s="12"/>
      <c r="E259" s="12"/>
      <c r="F259" s="12"/>
      <c r="G259" s="12"/>
      <c r="H259" s="12"/>
      <c r="I259" s="12"/>
      <c r="J259" s="12"/>
      <c r="K259" s="12"/>
      <c r="L259" s="23"/>
      <c r="M259" s="12"/>
      <c r="N259" s="12"/>
      <c r="O259" s="12"/>
    </row>
    <row r="260" spans="1:15" s="22" customFormat="1">
      <c r="A260" s="12"/>
      <c r="B260" s="12"/>
      <c r="C260" s="12"/>
      <c r="D260" s="12"/>
      <c r="E260" s="12"/>
      <c r="F260" s="12"/>
      <c r="G260" s="12"/>
      <c r="H260" s="12"/>
      <c r="I260" s="12"/>
      <c r="J260" s="12"/>
      <c r="K260" s="12"/>
      <c r="L260" s="23"/>
      <c r="M260" s="12"/>
      <c r="N260" s="12"/>
      <c r="O260" s="12"/>
    </row>
    <row r="261" spans="1:15" s="22" customFormat="1">
      <c r="A261" s="12"/>
      <c r="B261" s="12"/>
      <c r="C261" s="12"/>
      <c r="D261" s="12"/>
      <c r="E261" s="12"/>
      <c r="F261" s="12"/>
      <c r="G261" s="12"/>
      <c r="H261" s="12"/>
      <c r="I261" s="12"/>
      <c r="J261" s="12"/>
      <c r="K261" s="12"/>
      <c r="L261" s="23"/>
      <c r="M261" s="12"/>
      <c r="N261" s="12"/>
      <c r="O261" s="12"/>
    </row>
    <row r="262" spans="1:15" s="22" customFormat="1">
      <c r="A262" s="12"/>
      <c r="B262" s="12"/>
      <c r="C262" s="12"/>
      <c r="D262" s="12"/>
      <c r="E262" s="12"/>
      <c r="F262" s="12"/>
      <c r="G262" s="12"/>
      <c r="H262" s="12"/>
      <c r="I262" s="12"/>
      <c r="J262" s="12"/>
      <c r="K262" s="12"/>
      <c r="L262" s="23"/>
      <c r="M262" s="12"/>
      <c r="N262" s="12"/>
      <c r="O262" s="12"/>
    </row>
    <row r="263" spans="1:15" s="22" customFormat="1">
      <c r="A263" s="12"/>
      <c r="B263" s="12"/>
      <c r="C263" s="12"/>
      <c r="D263" s="12"/>
      <c r="E263" s="12"/>
      <c r="F263" s="12"/>
      <c r="G263" s="12"/>
      <c r="H263" s="12"/>
      <c r="I263" s="12"/>
      <c r="J263" s="12"/>
      <c r="K263" s="12"/>
      <c r="L263" s="23"/>
      <c r="M263" s="12"/>
      <c r="N263" s="12"/>
      <c r="O263" s="12"/>
    </row>
    <row r="264" spans="1:15" s="22" customFormat="1">
      <c r="A264" s="12"/>
      <c r="B264" s="12"/>
      <c r="C264" s="12"/>
      <c r="D264" s="12"/>
      <c r="E264" s="12"/>
      <c r="F264" s="12"/>
      <c r="G264" s="12"/>
      <c r="H264" s="12"/>
      <c r="I264" s="12"/>
      <c r="J264" s="12"/>
      <c r="K264" s="12"/>
      <c r="L264" s="23"/>
      <c r="M264" s="12"/>
      <c r="N264" s="12"/>
      <c r="O264" s="12"/>
    </row>
    <row r="265" spans="1:15" s="22" customFormat="1">
      <c r="A265" s="12"/>
      <c r="B265" s="12"/>
      <c r="C265" s="12"/>
      <c r="D265" s="12"/>
      <c r="E265" s="12"/>
      <c r="F265" s="12"/>
      <c r="G265" s="12"/>
      <c r="H265" s="12"/>
      <c r="I265" s="12"/>
      <c r="J265" s="12"/>
      <c r="K265" s="12"/>
      <c r="L265" s="23"/>
      <c r="M265" s="12"/>
      <c r="N265" s="12"/>
      <c r="O265" s="12"/>
    </row>
    <row r="266" spans="1:15" s="22" customFormat="1">
      <c r="A266" s="12"/>
      <c r="B266" s="12"/>
      <c r="C266" s="12"/>
      <c r="D266" s="12"/>
      <c r="E266" s="12"/>
      <c r="F266" s="12"/>
      <c r="G266" s="12"/>
      <c r="H266" s="12"/>
      <c r="I266" s="12"/>
      <c r="J266" s="12"/>
      <c r="K266" s="12"/>
      <c r="L266" s="23"/>
      <c r="M266" s="12"/>
      <c r="N266" s="12"/>
      <c r="O266" s="12"/>
    </row>
    <row r="267" spans="1:15" s="22" customFormat="1">
      <c r="A267" s="12"/>
      <c r="B267" s="12"/>
      <c r="C267" s="12"/>
      <c r="D267" s="12"/>
      <c r="E267" s="12"/>
      <c r="F267" s="12"/>
      <c r="G267" s="12"/>
      <c r="H267" s="12"/>
      <c r="I267" s="12"/>
      <c r="J267" s="12"/>
      <c r="K267" s="12"/>
      <c r="L267" s="23"/>
      <c r="M267" s="12"/>
      <c r="N267" s="12"/>
      <c r="O267" s="12"/>
    </row>
    <row r="268" spans="1:15" s="22" customFormat="1">
      <c r="A268" s="12"/>
      <c r="B268" s="12"/>
      <c r="C268" s="12"/>
      <c r="D268" s="12"/>
      <c r="E268" s="12"/>
      <c r="F268" s="12"/>
      <c r="G268" s="12"/>
      <c r="H268" s="12"/>
      <c r="I268" s="12"/>
      <c r="J268" s="12"/>
      <c r="K268" s="12"/>
      <c r="L268" s="23"/>
      <c r="M268" s="12"/>
      <c r="N268" s="12"/>
      <c r="O268" s="12"/>
    </row>
    <row r="269" spans="1:15" s="22" customFormat="1">
      <c r="A269" s="12"/>
      <c r="B269" s="12"/>
      <c r="C269" s="12"/>
      <c r="D269" s="12"/>
      <c r="E269" s="12"/>
      <c r="F269" s="12"/>
      <c r="G269" s="12"/>
      <c r="H269" s="12"/>
      <c r="I269" s="12"/>
      <c r="J269" s="12"/>
      <c r="K269" s="12"/>
      <c r="L269" s="23"/>
      <c r="M269" s="12"/>
      <c r="N269" s="12"/>
      <c r="O269" s="12"/>
    </row>
    <row r="270" spans="1:15" s="22" customFormat="1">
      <c r="A270" s="12"/>
      <c r="B270" s="12"/>
      <c r="C270" s="12"/>
      <c r="D270" s="12"/>
      <c r="E270" s="12"/>
      <c r="F270" s="12"/>
      <c r="G270" s="12"/>
      <c r="H270" s="12"/>
      <c r="I270" s="12"/>
      <c r="J270" s="12"/>
      <c r="K270" s="12"/>
      <c r="L270" s="23"/>
      <c r="M270" s="12"/>
      <c r="N270" s="12"/>
      <c r="O270" s="12"/>
    </row>
    <row r="271" spans="1:15" s="22" customFormat="1">
      <c r="A271" s="12"/>
      <c r="B271" s="12"/>
      <c r="C271" s="12"/>
      <c r="D271" s="12"/>
      <c r="E271" s="12"/>
      <c r="F271" s="12"/>
      <c r="G271" s="12"/>
      <c r="H271" s="12"/>
      <c r="I271" s="12"/>
      <c r="J271" s="12"/>
      <c r="K271" s="12"/>
      <c r="L271" s="23"/>
      <c r="M271" s="12"/>
      <c r="N271" s="12"/>
      <c r="O271" s="12"/>
    </row>
    <row r="272" spans="1:15" s="22" customFormat="1">
      <c r="A272" s="12"/>
      <c r="B272" s="12"/>
      <c r="C272" s="12"/>
      <c r="D272" s="12"/>
      <c r="E272" s="12"/>
      <c r="F272" s="12"/>
      <c r="G272" s="12"/>
      <c r="H272" s="12"/>
      <c r="I272" s="12"/>
      <c r="J272" s="12"/>
      <c r="K272" s="12"/>
      <c r="L272" s="23"/>
      <c r="M272" s="12"/>
      <c r="N272" s="12"/>
      <c r="O272" s="12"/>
    </row>
    <row r="273" spans="1:15" s="22" customFormat="1">
      <c r="A273" s="12"/>
      <c r="B273" s="12"/>
      <c r="C273" s="12"/>
      <c r="D273" s="12"/>
      <c r="E273" s="12"/>
      <c r="F273" s="12"/>
      <c r="G273" s="12"/>
      <c r="H273" s="12"/>
      <c r="I273" s="12"/>
      <c r="J273" s="12"/>
      <c r="K273" s="12"/>
      <c r="L273" s="23"/>
      <c r="M273" s="12"/>
      <c r="N273" s="12"/>
      <c r="O273" s="12"/>
    </row>
    <row r="274" spans="1:15" s="22" customFormat="1">
      <c r="A274" s="12"/>
      <c r="B274" s="12"/>
      <c r="C274" s="12"/>
      <c r="D274" s="12"/>
      <c r="E274" s="12"/>
      <c r="F274" s="12"/>
      <c r="G274" s="12"/>
      <c r="H274" s="12"/>
      <c r="I274" s="12"/>
      <c r="J274" s="12"/>
      <c r="K274" s="12"/>
      <c r="L274" s="23"/>
      <c r="M274" s="12"/>
      <c r="N274" s="12"/>
      <c r="O274" s="12"/>
    </row>
    <row r="275" spans="1:15" s="22" customFormat="1">
      <c r="A275" s="12"/>
      <c r="B275" s="12"/>
      <c r="C275" s="12"/>
      <c r="D275" s="12"/>
      <c r="E275" s="12"/>
      <c r="F275" s="12"/>
      <c r="G275" s="12"/>
      <c r="H275" s="12"/>
      <c r="I275" s="12"/>
      <c r="J275" s="12"/>
      <c r="K275" s="12"/>
      <c r="L275" s="23"/>
      <c r="M275" s="12"/>
      <c r="N275" s="12"/>
      <c r="O275" s="12"/>
    </row>
    <row r="276" spans="1:15" s="22" customFormat="1">
      <c r="A276" s="12"/>
      <c r="B276" s="12"/>
      <c r="C276" s="12"/>
      <c r="D276" s="12"/>
      <c r="E276" s="12"/>
      <c r="F276" s="12"/>
      <c r="G276" s="12"/>
      <c r="H276" s="12"/>
      <c r="I276" s="12"/>
      <c r="J276" s="12"/>
      <c r="K276" s="12"/>
      <c r="L276" s="23"/>
      <c r="M276" s="12"/>
      <c r="N276" s="12"/>
      <c r="O276" s="12"/>
    </row>
    <row r="277" spans="1:15" s="22" customFormat="1">
      <c r="A277" s="12"/>
      <c r="B277" s="12"/>
      <c r="C277" s="12"/>
      <c r="D277" s="12"/>
      <c r="E277" s="12"/>
      <c r="F277" s="12"/>
      <c r="G277" s="12"/>
      <c r="H277" s="12"/>
      <c r="I277" s="12"/>
      <c r="J277" s="12"/>
      <c r="K277" s="12"/>
      <c r="L277" s="23"/>
      <c r="M277" s="12"/>
      <c r="N277" s="12"/>
      <c r="O277" s="12"/>
    </row>
    <row r="278" spans="1:15" s="22" customFormat="1">
      <c r="A278" s="12"/>
      <c r="B278" s="12"/>
      <c r="C278" s="12"/>
      <c r="D278" s="12"/>
      <c r="E278" s="12"/>
      <c r="F278" s="12"/>
      <c r="G278" s="12"/>
      <c r="H278" s="12"/>
      <c r="I278" s="12"/>
      <c r="J278" s="12"/>
      <c r="K278" s="12"/>
      <c r="L278" s="23"/>
      <c r="M278" s="12"/>
      <c r="N278" s="12"/>
      <c r="O278" s="12"/>
    </row>
    <row r="279" spans="1:15" s="22" customFormat="1">
      <c r="A279" s="12"/>
      <c r="B279" s="12"/>
      <c r="C279" s="12"/>
      <c r="D279" s="12"/>
      <c r="E279" s="12"/>
      <c r="F279" s="12"/>
      <c r="G279" s="12"/>
      <c r="H279" s="12"/>
      <c r="I279" s="12"/>
      <c r="J279" s="12"/>
      <c r="K279" s="12"/>
      <c r="L279" s="23"/>
      <c r="M279" s="12"/>
      <c r="N279" s="12"/>
      <c r="O279" s="12"/>
    </row>
    <row r="280" spans="1:15" s="22" customFormat="1">
      <c r="A280" s="12"/>
      <c r="B280" s="12"/>
      <c r="C280" s="12"/>
      <c r="D280" s="12"/>
      <c r="E280" s="12"/>
      <c r="F280" s="12"/>
      <c r="G280" s="12"/>
      <c r="H280" s="12"/>
      <c r="I280" s="12"/>
      <c r="J280" s="12"/>
      <c r="K280" s="12"/>
      <c r="L280" s="23"/>
      <c r="M280" s="12"/>
      <c r="N280" s="12"/>
      <c r="O280" s="12"/>
    </row>
    <row r="281" spans="1:15" s="22" customFormat="1">
      <c r="A281" s="12"/>
      <c r="B281" s="12"/>
      <c r="C281" s="12"/>
      <c r="D281" s="12"/>
      <c r="E281" s="12"/>
      <c r="F281" s="12"/>
      <c r="G281" s="12"/>
      <c r="H281" s="12"/>
      <c r="I281" s="12"/>
      <c r="J281" s="12"/>
      <c r="K281" s="12"/>
      <c r="L281" s="23"/>
      <c r="M281" s="12"/>
      <c r="N281" s="12"/>
      <c r="O281" s="12"/>
    </row>
    <row r="282" spans="1:15" s="22" customFormat="1">
      <c r="A282" s="12"/>
      <c r="B282" s="12"/>
      <c r="C282" s="12"/>
      <c r="D282" s="12"/>
      <c r="E282" s="12"/>
      <c r="F282" s="12"/>
      <c r="G282" s="12"/>
      <c r="H282" s="12"/>
      <c r="I282" s="12"/>
      <c r="J282" s="12"/>
      <c r="K282" s="12"/>
      <c r="L282" s="23"/>
      <c r="M282" s="12"/>
      <c r="N282" s="12"/>
      <c r="O282" s="12"/>
    </row>
    <row r="283" spans="1:15" s="22" customFormat="1">
      <c r="A283" s="12"/>
      <c r="B283" s="12"/>
      <c r="C283" s="12"/>
      <c r="D283" s="12"/>
      <c r="E283" s="12"/>
      <c r="F283" s="12"/>
      <c r="G283" s="12"/>
      <c r="H283" s="12"/>
      <c r="I283" s="12"/>
      <c r="J283" s="12"/>
      <c r="K283" s="12"/>
      <c r="L283" s="23"/>
      <c r="M283" s="12"/>
      <c r="N283" s="12"/>
      <c r="O283" s="12"/>
    </row>
    <row r="284" spans="1:15" s="22" customFormat="1">
      <c r="A284" s="12"/>
      <c r="B284" s="12"/>
      <c r="C284" s="12"/>
      <c r="D284" s="12"/>
      <c r="E284" s="12"/>
      <c r="F284" s="12"/>
      <c r="G284" s="12"/>
      <c r="H284" s="12"/>
      <c r="I284" s="12"/>
      <c r="J284" s="12"/>
      <c r="K284" s="12"/>
      <c r="L284" s="23"/>
      <c r="M284" s="12"/>
      <c r="N284" s="12"/>
      <c r="O284" s="12"/>
    </row>
    <row r="285" spans="1:15" s="22" customFormat="1">
      <c r="A285" s="12"/>
      <c r="B285" s="12"/>
      <c r="C285" s="12"/>
      <c r="D285" s="12"/>
      <c r="E285" s="12"/>
      <c r="F285" s="12"/>
      <c r="G285" s="12"/>
      <c r="H285" s="12"/>
      <c r="I285" s="12"/>
      <c r="J285" s="12"/>
      <c r="K285" s="12"/>
      <c r="L285" s="23"/>
      <c r="M285" s="12"/>
      <c r="N285" s="12"/>
      <c r="O285" s="12"/>
    </row>
    <row r="286" spans="1:15" s="22" customFormat="1">
      <c r="A286" s="12"/>
      <c r="B286" s="12"/>
      <c r="C286" s="12"/>
      <c r="D286" s="12"/>
      <c r="E286" s="12"/>
      <c r="F286" s="12"/>
      <c r="G286" s="12"/>
      <c r="H286" s="12"/>
      <c r="I286" s="12"/>
      <c r="J286" s="12"/>
      <c r="K286" s="12"/>
      <c r="L286" s="23"/>
      <c r="M286" s="12"/>
      <c r="N286" s="12"/>
      <c r="O286" s="12"/>
    </row>
    <row r="287" spans="1:15" s="22" customFormat="1">
      <c r="A287" s="12"/>
      <c r="B287" s="12"/>
      <c r="C287" s="12"/>
      <c r="D287" s="12"/>
      <c r="E287" s="12"/>
      <c r="F287" s="12"/>
      <c r="G287" s="12"/>
      <c r="H287" s="12"/>
      <c r="I287" s="12"/>
      <c r="J287" s="12"/>
      <c r="K287" s="12"/>
      <c r="L287" s="23"/>
      <c r="M287" s="12"/>
      <c r="N287" s="12"/>
      <c r="O287" s="12"/>
    </row>
    <row r="288" spans="1:15" s="22" customFormat="1">
      <c r="A288" s="12"/>
      <c r="B288" s="12"/>
      <c r="C288" s="12"/>
      <c r="D288" s="12"/>
      <c r="E288" s="12"/>
      <c r="F288" s="12"/>
      <c r="G288" s="12"/>
      <c r="H288" s="12"/>
      <c r="I288" s="12"/>
      <c r="J288" s="12"/>
      <c r="K288" s="12"/>
      <c r="L288" s="23"/>
      <c r="M288" s="12"/>
      <c r="N288" s="12"/>
      <c r="O288" s="12"/>
    </row>
    <row r="289" spans="1:15" s="22" customFormat="1">
      <c r="A289" s="12"/>
      <c r="B289" s="12"/>
      <c r="C289" s="12"/>
      <c r="D289" s="12"/>
      <c r="E289" s="12"/>
      <c r="F289" s="12"/>
      <c r="G289" s="12"/>
      <c r="H289" s="12"/>
      <c r="I289" s="12"/>
      <c r="J289" s="12"/>
      <c r="K289" s="12"/>
      <c r="L289" s="23"/>
      <c r="M289" s="12"/>
      <c r="N289" s="12"/>
      <c r="O289" s="12"/>
    </row>
    <row r="290" spans="1:15" s="22" customFormat="1">
      <c r="A290" s="12"/>
      <c r="B290" s="12"/>
      <c r="C290" s="12"/>
      <c r="D290" s="12"/>
      <c r="E290" s="12"/>
      <c r="F290" s="12"/>
      <c r="G290" s="12"/>
      <c r="H290" s="12"/>
      <c r="I290" s="12"/>
      <c r="J290" s="12"/>
      <c r="K290" s="12"/>
      <c r="L290" s="23"/>
      <c r="M290" s="12"/>
      <c r="N290" s="12"/>
      <c r="O290" s="12"/>
    </row>
    <row r="291" spans="1:15" s="22" customFormat="1">
      <c r="A291" s="12"/>
      <c r="B291" s="12"/>
      <c r="C291" s="12"/>
      <c r="D291" s="12"/>
      <c r="E291" s="12"/>
      <c r="F291" s="12"/>
      <c r="G291" s="12"/>
      <c r="H291" s="12"/>
      <c r="I291" s="12"/>
      <c r="J291" s="12"/>
      <c r="K291" s="12"/>
      <c r="L291" s="23"/>
      <c r="M291" s="12"/>
      <c r="N291" s="12"/>
      <c r="O291" s="12"/>
    </row>
    <row r="292" spans="1:15" s="22" customFormat="1">
      <c r="A292" s="12"/>
      <c r="B292" s="12"/>
      <c r="C292" s="12"/>
      <c r="D292" s="12"/>
      <c r="E292" s="12"/>
      <c r="F292" s="12"/>
      <c r="G292" s="12"/>
      <c r="H292" s="12"/>
      <c r="I292" s="12"/>
      <c r="J292" s="12"/>
      <c r="K292" s="12"/>
      <c r="L292" s="23"/>
      <c r="M292" s="12"/>
      <c r="N292" s="12"/>
      <c r="O292" s="12"/>
    </row>
    <row r="293" spans="1:15" s="22" customFormat="1">
      <c r="A293" s="12"/>
      <c r="B293" s="12"/>
      <c r="C293" s="12"/>
      <c r="D293" s="12"/>
      <c r="E293" s="12"/>
      <c r="F293" s="12"/>
      <c r="G293" s="12"/>
      <c r="H293" s="12"/>
      <c r="I293" s="12"/>
      <c r="J293" s="12"/>
      <c r="K293" s="12"/>
      <c r="L293" s="23"/>
      <c r="M293" s="12"/>
      <c r="N293" s="12"/>
      <c r="O293" s="12"/>
    </row>
    <row r="294" spans="1:15" s="22" customFormat="1">
      <c r="A294" s="12"/>
      <c r="B294" s="12"/>
      <c r="C294" s="12"/>
      <c r="D294" s="12"/>
      <c r="E294" s="12"/>
      <c r="F294" s="12"/>
      <c r="G294" s="12"/>
      <c r="H294" s="12"/>
      <c r="I294" s="12"/>
      <c r="J294" s="12"/>
      <c r="K294" s="12"/>
      <c r="L294" s="23"/>
      <c r="M294" s="12"/>
      <c r="N294" s="12"/>
      <c r="O294" s="12"/>
    </row>
    <row r="295" spans="1:15" s="22" customFormat="1">
      <c r="A295" s="12"/>
      <c r="B295" s="12"/>
      <c r="C295" s="12"/>
      <c r="D295" s="12"/>
      <c r="E295" s="12"/>
      <c r="F295" s="12"/>
      <c r="G295" s="12"/>
      <c r="H295" s="12"/>
      <c r="I295" s="12"/>
      <c r="J295" s="12"/>
      <c r="K295" s="12"/>
      <c r="L295" s="23"/>
      <c r="M295" s="12"/>
      <c r="N295" s="12"/>
      <c r="O295" s="12"/>
    </row>
    <row r="296" spans="1:15" s="22" customFormat="1">
      <c r="A296" s="12"/>
      <c r="B296" s="12"/>
      <c r="C296" s="12"/>
      <c r="D296" s="12"/>
      <c r="E296" s="12"/>
      <c r="F296" s="12"/>
      <c r="G296" s="12"/>
      <c r="H296" s="12"/>
      <c r="I296" s="12"/>
      <c r="J296" s="12"/>
      <c r="K296" s="12"/>
      <c r="L296" s="23"/>
      <c r="M296" s="12"/>
      <c r="N296" s="12"/>
      <c r="O296" s="12"/>
    </row>
    <row r="297" spans="1:15" s="22" customFormat="1">
      <c r="A297" s="12"/>
      <c r="B297" s="12"/>
      <c r="C297" s="12"/>
      <c r="D297" s="12"/>
      <c r="E297" s="12"/>
      <c r="F297" s="12"/>
      <c r="G297" s="12"/>
      <c r="H297" s="12"/>
      <c r="I297" s="12"/>
      <c r="J297" s="12"/>
      <c r="K297" s="12"/>
      <c r="L297" s="23"/>
      <c r="M297" s="12"/>
      <c r="N297" s="12"/>
      <c r="O297" s="12"/>
    </row>
    <row r="298" spans="1:15" s="22" customFormat="1">
      <c r="A298" s="12"/>
      <c r="B298" s="12"/>
      <c r="C298" s="12"/>
      <c r="D298" s="12"/>
      <c r="E298" s="12"/>
      <c r="F298" s="12"/>
      <c r="G298" s="12"/>
      <c r="H298" s="12"/>
      <c r="I298" s="12"/>
      <c r="J298" s="12"/>
      <c r="K298" s="12"/>
      <c r="L298" s="23"/>
      <c r="M298" s="12"/>
      <c r="N298" s="12"/>
      <c r="O298" s="12"/>
    </row>
    <row r="299" spans="1:15" s="22" customFormat="1">
      <c r="A299" s="12"/>
      <c r="B299" s="12"/>
      <c r="C299" s="12"/>
      <c r="D299" s="12"/>
      <c r="E299" s="12"/>
      <c r="F299" s="12"/>
      <c r="G299" s="12"/>
      <c r="H299" s="12"/>
      <c r="I299" s="12"/>
      <c r="J299" s="12"/>
      <c r="K299" s="12"/>
      <c r="L299" s="23"/>
      <c r="M299" s="12"/>
      <c r="N299" s="12"/>
      <c r="O299" s="12"/>
    </row>
    <row r="300" spans="1:15" s="22" customFormat="1">
      <c r="A300" s="12"/>
      <c r="B300" s="12"/>
      <c r="C300" s="12"/>
      <c r="D300" s="12"/>
      <c r="E300" s="12"/>
      <c r="F300" s="12"/>
      <c r="G300" s="12"/>
      <c r="H300" s="12"/>
      <c r="I300" s="12"/>
      <c r="J300" s="12"/>
      <c r="K300" s="12"/>
      <c r="L300" s="23"/>
      <c r="M300" s="12"/>
      <c r="N300" s="12"/>
      <c r="O300" s="12"/>
    </row>
    <row r="301" spans="1:15" s="22" customFormat="1">
      <c r="A301" s="12"/>
      <c r="B301" s="12"/>
      <c r="C301" s="12"/>
      <c r="D301" s="12"/>
      <c r="E301" s="12"/>
      <c r="F301" s="12"/>
      <c r="G301" s="12"/>
      <c r="H301" s="12"/>
      <c r="I301" s="12"/>
      <c r="J301" s="12"/>
      <c r="K301" s="12"/>
      <c r="L301" s="23"/>
      <c r="M301" s="12"/>
      <c r="N301" s="12"/>
      <c r="O301" s="12"/>
    </row>
    <row r="302" spans="1:15" s="22" customFormat="1">
      <c r="A302" s="12"/>
      <c r="B302" s="12"/>
      <c r="C302" s="12"/>
      <c r="D302" s="12"/>
      <c r="E302" s="12"/>
      <c r="F302" s="12"/>
      <c r="G302" s="12"/>
      <c r="H302" s="12"/>
      <c r="I302" s="12"/>
      <c r="J302" s="12"/>
      <c r="K302" s="12"/>
      <c r="L302" s="23"/>
      <c r="M302" s="12"/>
      <c r="N302" s="12"/>
      <c r="O302" s="12"/>
    </row>
    <row r="303" spans="1:15" s="22" customFormat="1">
      <c r="A303" s="12"/>
      <c r="B303" s="12"/>
      <c r="C303" s="12"/>
      <c r="D303" s="12"/>
      <c r="E303" s="12"/>
      <c r="F303" s="12"/>
      <c r="G303" s="12"/>
      <c r="H303" s="12"/>
      <c r="I303" s="12"/>
      <c r="J303" s="12"/>
      <c r="K303" s="12"/>
      <c r="L303" s="23"/>
      <c r="M303" s="12"/>
      <c r="N303" s="12"/>
      <c r="O303" s="12"/>
    </row>
    <row r="304" spans="1:15" s="22" customFormat="1">
      <c r="A304" s="12"/>
      <c r="B304" s="12"/>
      <c r="C304" s="12"/>
      <c r="D304" s="12"/>
      <c r="E304" s="12"/>
      <c r="F304" s="12"/>
      <c r="G304" s="12"/>
      <c r="H304" s="12"/>
      <c r="I304" s="12"/>
      <c r="J304" s="12"/>
      <c r="K304" s="12"/>
      <c r="L304" s="23"/>
      <c r="M304" s="12"/>
      <c r="N304" s="12"/>
      <c r="O304" s="12"/>
    </row>
    <row r="305" spans="1:15" s="22" customFormat="1">
      <c r="A305" s="12"/>
      <c r="B305" s="12"/>
      <c r="C305" s="12"/>
      <c r="D305" s="12"/>
      <c r="E305" s="12"/>
      <c r="F305" s="12"/>
      <c r="G305" s="12"/>
      <c r="H305" s="12"/>
      <c r="I305" s="12"/>
      <c r="J305" s="12"/>
      <c r="K305" s="12"/>
      <c r="L305" s="23"/>
      <c r="M305" s="12"/>
      <c r="N305" s="12"/>
      <c r="O305" s="12"/>
    </row>
    <row r="306" spans="1:15" s="22" customFormat="1">
      <c r="A306" s="12"/>
      <c r="B306" s="12"/>
      <c r="C306" s="12"/>
      <c r="D306" s="12"/>
      <c r="E306" s="12"/>
      <c r="F306" s="12"/>
      <c r="G306" s="12"/>
      <c r="H306" s="12"/>
      <c r="I306" s="12"/>
      <c r="J306" s="12"/>
      <c r="K306" s="12"/>
      <c r="L306" s="23"/>
      <c r="M306" s="12"/>
      <c r="N306" s="12"/>
      <c r="O306" s="12"/>
    </row>
    <row r="307" spans="1:15" s="22" customFormat="1">
      <c r="A307" s="12"/>
      <c r="B307" s="12"/>
      <c r="C307" s="12"/>
      <c r="D307" s="12"/>
      <c r="E307" s="12"/>
      <c r="F307" s="12"/>
      <c r="G307" s="12"/>
      <c r="H307" s="12"/>
      <c r="I307" s="12"/>
      <c r="J307" s="12"/>
      <c r="K307" s="12"/>
      <c r="L307" s="23"/>
      <c r="M307" s="12"/>
      <c r="N307" s="12"/>
      <c r="O307" s="12"/>
    </row>
    <row r="308" spans="1:15" s="22" customFormat="1">
      <c r="A308" s="12"/>
      <c r="B308" s="12"/>
      <c r="C308" s="12"/>
      <c r="D308" s="12"/>
      <c r="E308" s="12"/>
      <c r="F308" s="12"/>
      <c r="G308" s="12"/>
      <c r="H308" s="12"/>
      <c r="I308" s="12"/>
      <c r="J308" s="12"/>
      <c r="K308" s="12"/>
      <c r="L308" s="23"/>
      <c r="M308" s="12"/>
      <c r="N308" s="12"/>
      <c r="O308" s="12"/>
    </row>
    <row r="309" spans="1:15" s="22" customFormat="1">
      <c r="A309" s="12"/>
      <c r="B309" s="12"/>
      <c r="C309" s="12"/>
      <c r="D309" s="12"/>
      <c r="E309" s="12"/>
      <c r="F309" s="12"/>
      <c r="G309" s="12"/>
      <c r="H309" s="12"/>
      <c r="I309" s="12"/>
      <c r="J309" s="12"/>
      <c r="K309" s="12"/>
      <c r="L309" s="23"/>
      <c r="M309" s="12"/>
      <c r="N309" s="12"/>
      <c r="O309" s="12"/>
    </row>
    <row r="310" spans="1:15" s="22" customFormat="1">
      <c r="A310" s="12"/>
      <c r="B310" s="12"/>
      <c r="C310" s="12"/>
      <c r="D310" s="12"/>
      <c r="E310" s="12"/>
      <c r="F310" s="12"/>
      <c r="G310" s="12"/>
      <c r="H310" s="12"/>
      <c r="I310" s="12"/>
      <c r="J310" s="12"/>
      <c r="K310" s="12"/>
      <c r="L310" s="23"/>
      <c r="M310" s="12"/>
      <c r="N310" s="12"/>
      <c r="O310" s="12"/>
    </row>
    <row r="311" spans="1:15" s="22" customFormat="1">
      <c r="A311" s="12"/>
      <c r="B311" s="12"/>
      <c r="C311" s="12"/>
      <c r="D311" s="12"/>
      <c r="E311" s="12"/>
      <c r="F311" s="12"/>
      <c r="G311" s="12"/>
      <c r="H311" s="12"/>
      <c r="I311" s="12"/>
      <c r="J311" s="12"/>
      <c r="K311" s="12"/>
      <c r="L311" s="23"/>
      <c r="M311" s="12"/>
      <c r="N311" s="12"/>
      <c r="O311" s="12"/>
    </row>
    <row r="312" spans="1:15" s="22" customFormat="1">
      <c r="A312" s="12"/>
      <c r="B312" s="12"/>
      <c r="C312" s="12"/>
      <c r="D312" s="12"/>
      <c r="E312" s="12"/>
      <c r="F312" s="12"/>
      <c r="G312" s="12"/>
      <c r="H312" s="12"/>
      <c r="I312" s="12"/>
      <c r="J312" s="12"/>
      <c r="K312" s="12"/>
      <c r="L312" s="23"/>
      <c r="M312" s="12"/>
      <c r="N312" s="12"/>
      <c r="O312" s="12"/>
    </row>
    <row r="313" spans="1:15" s="22" customFormat="1">
      <c r="A313" s="12"/>
      <c r="B313" s="12"/>
      <c r="C313" s="12"/>
      <c r="D313" s="12"/>
      <c r="E313" s="12"/>
      <c r="F313" s="12"/>
      <c r="G313" s="12"/>
      <c r="H313" s="12"/>
      <c r="I313" s="12"/>
      <c r="J313" s="12"/>
      <c r="K313" s="12"/>
      <c r="L313" s="23"/>
      <c r="M313" s="12"/>
      <c r="N313" s="12"/>
      <c r="O313" s="12"/>
    </row>
    <row r="314" spans="1:15" s="22" customFormat="1">
      <c r="A314" s="12"/>
      <c r="B314" s="12"/>
      <c r="C314" s="12"/>
      <c r="D314" s="12"/>
      <c r="E314" s="12"/>
      <c r="F314" s="12"/>
      <c r="G314" s="12"/>
      <c r="H314" s="12"/>
      <c r="I314" s="12"/>
      <c r="J314" s="12"/>
      <c r="K314" s="12"/>
      <c r="L314" s="23"/>
      <c r="M314" s="12"/>
      <c r="N314" s="12"/>
      <c r="O314" s="12"/>
    </row>
    <row r="315" spans="1:15" s="22" customFormat="1">
      <c r="A315" s="12"/>
      <c r="B315" s="12"/>
      <c r="C315" s="12"/>
      <c r="D315" s="12"/>
      <c r="E315" s="12"/>
      <c r="F315" s="12"/>
      <c r="G315" s="12"/>
      <c r="H315" s="12"/>
      <c r="I315" s="12"/>
      <c r="J315" s="12"/>
      <c r="K315" s="12"/>
      <c r="L315" s="23"/>
      <c r="M315" s="12"/>
      <c r="N315" s="12"/>
      <c r="O315" s="12"/>
    </row>
    <row r="316" spans="1:15" s="22" customFormat="1">
      <c r="A316" s="12"/>
      <c r="B316" s="12"/>
      <c r="C316" s="12"/>
      <c r="D316" s="12"/>
      <c r="E316" s="12"/>
      <c r="F316" s="12"/>
      <c r="G316" s="12"/>
      <c r="H316" s="12"/>
      <c r="I316" s="12"/>
      <c r="J316" s="12"/>
      <c r="K316" s="12"/>
      <c r="L316" s="23"/>
      <c r="M316" s="12"/>
      <c r="N316" s="12"/>
      <c r="O316" s="12"/>
    </row>
    <row r="317" spans="1:15" s="22" customFormat="1">
      <c r="A317" s="12"/>
      <c r="B317" s="12"/>
      <c r="C317" s="12"/>
      <c r="D317" s="12"/>
      <c r="E317" s="12"/>
      <c r="F317" s="12"/>
      <c r="G317" s="12"/>
      <c r="H317" s="12"/>
      <c r="I317" s="12"/>
      <c r="J317" s="12"/>
      <c r="K317" s="12"/>
      <c r="L317" s="23"/>
      <c r="M317" s="12"/>
      <c r="N317" s="12"/>
      <c r="O317" s="12"/>
    </row>
    <row r="318" spans="1:15" s="22" customFormat="1">
      <c r="A318" s="12"/>
      <c r="B318" s="12"/>
      <c r="C318" s="12"/>
      <c r="D318" s="12"/>
      <c r="E318" s="12"/>
      <c r="F318" s="12"/>
      <c r="G318" s="12"/>
      <c r="H318" s="12"/>
      <c r="I318" s="12"/>
      <c r="J318" s="12"/>
      <c r="K318" s="12"/>
      <c r="L318" s="23"/>
      <c r="M318" s="12"/>
      <c r="N318" s="12"/>
      <c r="O318" s="12"/>
    </row>
    <row r="319" spans="1:15" s="22" customFormat="1">
      <c r="A319" s="12"/>
      <c r="B319" s="12"/>
      <c r="C319" s="12"/>
      <c r="D319" s="12"/>
      <c r="E319" s="12"/>
      <c r="F319" s="12"/>
      <c r="G319" s="12"/>
      <c r="H319" s="12"/>
      <c r="I319" s="12"/>
      <c r="J319" s="12"/>
      <c r="K319" s="12"/>
      <c r="L319" s="23"/>
      <c r="M319" s="12"/>
      <c r="N319" s="12"/>
      <c r="O319" s="12"/>
    </row>
    <row r="320" spans="1:15" s="22" customFormat="1">
      <c r="A320" s="12"/>
      <c r="B320" s="12"/>
      <c r="C320" s="12"/>
      <c r="D320" s="12"/>
      <c r="E320" s="12"/>
      <c r="F320" s="12"/>
      <c r="G320" s="12"/>
      <c r="H320" s="12"/>
      <c r="I320" s="12"/>
      <c r="J320" s="12"/>
      <c r="K320" s="12"/>
      <c r="L320" s="23"/>
      <c r="M320" s="12"/>
      <c r="N320" s="12"/>
      <c r="O320" s="12"/>
    </row>
    <row r="321" spans="1:15" s="22" customFormat="1">
      <c r="A321" s="12"/>
      <c r="B321" s="12"/>
      <c r="C321" s="12"/>
      <c r="D321" s="12"/>
      <c r="E321" s="12"/>
      <c r="F321" s="12"/>
      <c r="G321" s="12"/>
      <c r="H321" s="12"/>
      <c r="I321" s="12"/>
      <c r="J321" s="12"/>
      <c r="K321" s="12"/>
      <c r="L321" s="23"/>
      <c r="M321" s="12"/>
      <c r="N321" s="12"/>
      <c r="O321" s="12"/>
    </row>
    <row r="322" spans="1:15" s="22" customFormat="1">
      <c r="A322" s="12"/>
      <c r="B322" s="12"/>
      <c r="C322" s="12"/>
      <c r="D322" s="12"/>
      <c r="E322" s="12"/>
      <c r="F322" s="12"/>
      <c r="G322" s="12"/>
      <c r="H322" s="12"/>
      <c r="I322" s="12"/>
      <c r="J322" s="12"/>
      <c r="K322" s="12"/>
      <c r="L322" s="23"/>
      <c r="M322" s="12"/>
      <c r="N322" s="12"/>
      <c r="O322" s="12"/>
    </row>
    <row r="323" spans="1:15" s="22" customFormat="1">
      <c r="A323" s="12"/>
      <c r="B323" s="12"/>
      <c r="C323" s="12"/>
      <c r="D323" s="12"/>
      <c r="E323" s="12"/>
      <c r="F323" s="12"/>
      <c r="G323" s="12"/>
      <c r="H323" s="12"/>
      <c r="I323" s="12"/>
      <c r="J323" s="12"/>
      <c r="K323" s="12"/>
      <c r="L323" s="23"/>
      <c r="M323" s="12"/>
      <c r="N323" s="12"/>
      <c r="O323" s="12"/>
    </row>
    <row r="324" spans="1:15" s="22" customFormat="1">
      <c r="A324" s="12"/>
      <c r="B324" s="12"/>
      <c r="C324" s="12"/>
      <c r="D324" s="12"/>
      <c r="E324" s="12"/>
      <c r="F324" s="12"/>
      <c r="G324" s="12"/>
      <c r="H324" s="12"/>
      <c r="I324" s="12"/>
      <c r="J324" s="12"/>
      <c r="K324" s="12"/>
      <c r="L324" s="23"/>
      <c r="M324" s="12"/>
      <c r="N324" s="12"/>
      <c r="O324" s="12"/>
    </row>
    <row r="325" spans="1:15" s="22" customFormat="1">
      <c r="A325" s="12"/>
      <c r="B325" s="12"/>
      <c r="C325" s="12"/>
      <c r="D325" s="12"/>
      <c r="E325" s="12"/>
      <c r="F325" s="12"/>
      <c r="G325" s="12"/>
      <c r="H325" s="12"/>
      <c r="I325" s="12"/>
      <c r="J325" s="12"/>
      <c r="K325" s="12"/>
      <c r="L325" s="23"/>
      <c r="M325" s="12"/>
      <c r="N325" s="12"/>
      <c r="O325" s="12"/>
    </row>
    <row r="326" spans="1:15" s="22" customFormat="1">
      <c r="A326" s="12"/>
      <c r="B326" s="12"/>
      <c r="C326" s="12"/>
      <c r="D326" s="12"/>
      <c r="E326" s="12"/>
      <c r="F326" s="12"/>
      <c r="G326" s="12"/>
      <c r="H326" s="12"/>
      <c r="I326" s="12"/>
      <c r="J326" s="12"/>
      <c r="K326" s="12"/>
      <c r="L326" s="23"/>
      <c r="M326" s="12"/>
      <c r="N326" s="12"/>
      <c r="O326" s="12"/>
    </row>
    <row r="327" spans="1:15" s="22" customFormat="1">
      <c r="A327" s="12"/>
      <c r="B327" s="12"/>
      <c r="C327" s="12"/>
      <c r="D327" s="12"/>
      <c r="E327" s="12"/>
      <c r="F327" s="12"/>
      <c r="G327" s="12"/>
      <c r="H327" s="12"/>
      <c r="I327" s="12"/>
      <c r="J327" s="12"/>
      <c r="K327" s="12"/>
      <c r="L327" s="23"/>
      <c r="M327" s="12"/>
      <c r="N327" s="12"/>
      <c r="O327" s="12"/>
    </row>
    <row r="328" spans="1:15" s="22" customFormat="1">
      <c r="A328" s="12"/>
      <c r="B328" s="12"/>
      <c r="C328" s="12"/>
      <c r="D328" s="12"/>
      <c r="E328" s="12"/>
      <c r="F328" s="12"/>
      <c r="G328" s="12"/>
      <c r="H328" s="12"/>
      <c r="I328" s="12"/>
      <c r="J328" s="12"/>
      <c r="K328" s="12"/>
      <c r="L328" s="23"/>
      <c r="M328" s="12"/>
      <c r="N328" s="12"/>
      <c r="O328" s="12"/>
    </row>
    <row r="329" spans="1:15" s="22" customFormat="1">
      <c r="A329" s="12"/>
      <c r="B329" s="12"/>
      <c r="C329" s="12"/>
      <c r="D329" s="12"/>
      <c r="E329" s="12"/>
      <c r="F329" s="12"/>
      <c r="G329" s="12"/>
      <c r="H329" s="12"/>
      <c r="I329" s="12"/>
      <c r="J329" s="12"/>
      <c r="K329" s="12"/>
      <c r="L329" s="23"/>
      <c r="M329" s="12"/>
      <c r="N329" s="12"/>
      <c r="O329" s="12"/>
    </row>
    <row r="330" spans="1:15" s="22" customFormat="1">
      <c r="A330" s="12"/>
      <c r="B330" s="12"/>
      <c r="C330" s="12"/>
      <c r="D330" s="12"/>
      <c r="E330" s="12"/>
      <c r="F330" s="12"/>
      <c r="G330" s="12"/>
      <c r="H330" s="12"/>
      <c r="I330" s="12"/>
      <c r="J330" s="12"/>
      <c r="K330" s="12"/>
      <c r="L330" s="23"/>
      <c r="M330" s="12"/>
      <c r="N330" s="12"/>
      <c r="O330" s="12"/>
    </row>
    <row r="331" spans="1:15" s="22" customFormat="1">
      <c r="A331" s="12"/>
      <c r="B331" s="12"/>
      <c r="C331" s="12"/>
      <c r="D331" s="12"/>
      <c r="E331" s="12"/>
      <c r="F331" s="12"/>
      <c r="G331" s="12"/>
      <c r="H331" s="12"/>
      <c r="I331" s="12"/>
      <c r="J331" s="12"/>
      <c r="K331" s="12"/>
      <c r="L331" s="23"/>
      <c r="M331" s="12"/>
      <c r="N331" s="12"/>
      <c r="O331" s="12"/>
    </row>
    <row r="332" spans="1:15" s="22" customFormat="1">
      <c r="A332" s="12"/>
      <c r="B332" s="12"/>
      <c r="C332" s="12"/>
      <c r="D332" s="12"/>
      <c r="E332" s="12"/>
      <c r="F332" s="12"/>
      <c r="G332" s="12"/>
      <c r="H332" s="12"/>
      <c r="I332" s="12"/>
      <c r="J332" s="12"/>
      <c r="K332" s="12"/>
      <c r="L332" s="23"/>
      <c r="M332" s="12"/>
      <c r="N332" s="12"/>
      <c r="O332" s="12"/>
    </row>
    <row r="333" spans="1:15" s="22" customFormat="1">
      <c r="A333" s="12"/>
      <c r="B333" s="12"/>
      <c r="C333" s="12"/>
      <c r="D333" s="12"/>
      <c r="E333" s="12"/>
      <c r="F333" s="12"/>
      <c r="G333" s="12"/>
      <c r="H333" s="12"/>
      <c r="I333" s="12"/>
      <c r="J333" s="12"/>
      <c r="K333" s="12"/>
      <c r="L333" s="23"/>
      <c r="M333" s="12"/>
      <c r="N333" s="12"/>
      <c r="O333" s="12"/>
    </row>
    <row r="334" spans="1:15" s="22" customFormat="1">
      <c r="A334" s="12"/>
      <c r="B334" s="12"/>
      <c r="C334" s="12"/>
      <c r="D334" s="12"/>
      <c r="E334" s="12"/>
      <c r="F334" s="12"/>
      <c r="G334" s="12"/>
      <c r="H334" s="12"/>
      <c r="I334" s="12"/>
      <c r="J334" s="12"/>
      <c r="K334" s="12"/>
      <c r="L334" s="23"/>
      <c r="M334" s="12"/>
      <c r="N334" s="12"/>
      <c r="O334" s="12"/>
    </row>
    <row r="335" spans="1:15" s="22" customFormat="1">
      <c r="A335" s="12"/>
      <c r="B335" s="12"/>
      <c r="C335" s="12"/>
      <c r="D335" s="12"/>
      <c r="E335" s="12"/>
      <c r="F335" s="12"/>
      <c r="G335" s="12"/>
      <c r="H335" s="12"/>
      <c r="I335" s="12"/>
      <c r="J335" s="12"/>
      <c r="K335" s="12"/>
      <c r="L335" s="23"/>
      <c r="M335" s="12"/>
      <c r="N335" s="12"/>
      <c r="O335" s="12"/>
    </row>
    <row r="336" spans="1:15" s="22" customFormat="1">
      <c r="A336" s="12"/>
      <c r="B336" s="12"/>
      <c r="C336" s="12"/>
      <c r="D336" s="12"/>
      <c r="E336" s="12"/>
      <c r="F336" s="12"/>
      <c r="G336" s="12"/>
      <c r="H336" s="12"/>
      <c r="I336" s="12"/>
      <c r="J336" s="12"/>
      <c r="K336" s="12"/>
      <c r="L336" s="23"/>
      <c r="M336" s="12"/>
      <c r="N336" s="12"/>
      <c r="O336" s="12"/>
    </row>
    <row r="337" spans="1:15" s="22" customFormat="1">
      <c r="A337" s="12"/>
      <c r="B337" s="12"/>
      <c r="C337" s="12"/>
      <c r="D337" s="12"/>
      <c r="E337" s="12"/>
      <c r="F337" s="12"/>
      <c r="G337" s="12"/>
      <c r="H337" s="12"/>
      <c r="I337" s="12"/>
      <c r="J337" s="12"/>
      <c r="K337" s="12"/>
      <c r="L337" s="23"/>
      <c r="M337" s="12"/>
      <c r="N337" s="12"/>
      <c r="O337" s="12"/>
    </row>
    <row r="338" spans="1:15" s="22" customFormat="1">
      <c r="A338" s="12"/>
      <c r="B338" s="12"/>
      <c r="C338" s="12"/>
      <c r="D338" s="12"/>
      <c r="E338" s="12"/>
      <c r="F338" s="12"/>
      <c r="G338" s="12"/>
      <c r="H338" s="12"/>
      <c r="I338" s="12"/>
      <c r="J338" s="12"/>
      <c r="K338" s="12"/>
      <c r="L338" s="23"/>
      <c r="M338" s="12"/>
      <c r="N338" s="12"/>
      <c r="O338" s="12"/>
    </row>
    <row r="339" spans="1:15" s="22" customFormat="1">
      <c r="A339" s="12"/>
      <c r="B339" s="12"/>
      <c r="C339" s="12"/>
      <c r="D339" s="12"/>
      <c r="E339" s="12"/>
      <c r="F339" s="12"/>
      <c r="G339" s="12"/>
      <c r="H339" s="12"/>
      <c r="I339" s="12"/>
      <c r="J339" s="12"/>
      <c r="K339" s="12"/>
      <c r="L339" s="23"/>
      <c r="M339" s="12"/>
      <c r="N339" s="12"/>
      <c r="O339" s="12"/>
    </row>
    <row r="340" spans="1:15" s="22" customFormat="1">
      <c r="A340" s="12"/>
      <c r="B340" s="12"/>
      <c r="C340" s="12"/>
      <c r="D340" s="12"/>
      <c r="E340" s="12"/>
      <c r="F340" s="12"/>
      <c r="G340" s="12"/>
      <c r="H340" s="12"/>
      <c r="I340" s="12"/>
      <c r="J340" s="12"/>
      <c r="K340" s="12"/>
      <c r="L340" s="23"/>
      <c r="M340" s="12"/>
      <c r="N340" s="12"/>
      <c r="O340" s="12"/>
    </row>
    <row r="341" spans="1:15" s="22" customFormat="1">
      <c r="A341" s="12"/>
      <c r="B341" s="12"/>
      <c r="C341" s="12"/>
      <c r="D341" s="12"/>
      <c r="E341" s="12"/>
      <c r="F341" s="12"/>
      <c r="G341" s="12"/>
      <c r="H341" s="12"/>
      <c r="I341" s="12"/>
      <c r="J341" s="12"/>
      <c r="K341" s="12"/>
      <c r="L341" s="23"/>
      <c r="M341" s="12"/>
      <c r="N341" s="12"/>
      <c r="O341" s="12"/>
    </row>
    <row r="342" spans="1:15" s="22" customFormat="1">
      <c r="A342" s="12"/>
      <c r="B342" s="12"/>
      <c r="C342" s="12"/>
      <c r="D342" s="12"/>
      <c r="E342" s="12"/>
      <c r="F342" s="12"/>
      <c r="G342" s="12"/>
      <c r="H342" s="12"/>
      <c r="I342" s="12"/>
      <c r="J342" s="12"/>
      <c r="K342" s="12"/>
      <c r="L342" s="23"/>
      <c r="M342" s="12"/>
      <c r="N342" s="12"/>
      <c r="O342" s="12"/>
    </row>
    <row r="343" spans="1:15" s="22" customFormat="1">
      <c r="A343" s="12"/>
      <c r="B343" s="12"/>
      <c r="C343" s="12"/>
      <c r="D343" s="12"/>
      <c r="E343" s="12"/>
      <c r="F343" s="12"/>
      <c r="G343" s="12"/>
      <c r="H343" s="12"/>
      <c r="I343" s="12"/>
      <c r="J343" s="12"/>
      <c r="K343" s="12"/>
      <c r="L343" s="23"/>
      <c r="M343" s="12"/>
      <c r="N343" s="12"/>
      <c r="O343" s="12"/>
    </row>
    <row r="344" spans="1:15" s="22" customFormat="1">
      <c r="A344" s="12"/>
      <c r="B344" s="12"/>
      <c r="C344" s="12"/>
      <c r="D344" s="12"/>
      <c r="E344" s="12"/>
      <c r="F344" s="12"/>
      <c r="G344" s="12"/>
      <c r="H344" s="12"/>
      <c r="I344" s="12"/>
      <c r="J344" s="12"/>
      <c r="K344" s="12"/>
      <c r="L344" s="23"/>
      <c r="M344" s="12"/>
      <c r="N344" s="12"/>
      <c r="O344" s="12"/>
    </row>
    <row r="345" spans="1:15" s="22" customFormat="1">
      <c r="A345" s="12"/>
      <c r="B345" s="12"/>
      <c r="C345" s="12"/>
      <c r="D345" s="12"/>
      <c r="E345" s="12"/>
      <c r="F345" s="12"/>
      <c r="G345" s="12"/>
      <c r="H345" s="12"/>
      <c r="I345" s="12"/>
      <c r="J345" s="12"/>
      <c r="K345" s="12"/>
      <c r="L345" s="23"/>
      <c r="M345" s="12"/>
      <c r="N345" s="12"/>
      <c r="O345" s="12"/>
    </row>
    <row r="346" spans="1:15" s="22" customFormat="1">
      <c r="A346" s="12"/>
      <c r="B346" s="12"/>
      <c r="C346" s="12"/>
      <c r="D346" s="12"/>
      <c r="E346" s="12"/>
      <c r="F346" s="12"/>
      <c r="G346" s="12"/>
      <c r="H346" s="12"/>
      <c r="I346" s="12"/>
      <c r="J346" s="12"/>
      <c r="K346" s="12"/>
      <c r="L346" s="23"/>
      <c r="M346" s="12"/>
      <c r="N346" s="12"/>
      <c r="O346" s="12"/>
    </row>
    <row r="347" spans="1:15" s="22" customFormat="1">
      <c r="A347" s="12"/>
      <c r="B347" s="12"/>
      <c r="C347" s="12"/>
      <c r="D347" s="12"/>
      <c r="E347" s="12"/>
      <c r="F347" s="12"/>
      <c r="G347" s="12"/>
      <c r="H347" s="12"/>
      <c r="I347" s="12"/>
      <c r="J347" s="12"/>
      <c r="K347" s="12"/>
      <c r="L347" s="23"/>
      <c r="M347" s="12"/>
      <c r="N347" s="12"/>
      <c r="O347" s="12"/>
    </row>
    <row r="348" spans="1:15" s="22" customFormat="1">
      <c r="A348" s="12"/>
      <c r="B348" s="12"/>
      <c r="C348" s="12"/>
      <c r="D348" s="12"/>
      <c r="E348" s="12"/>
      <c r="F348" s="12"/>
      <c r="G348" s="12"/>
      <c r="H348" s="12"/>
      <c r="I348" s="12"/>
      <c r="J348" s="12"/>
      <c r="K348" s="12"/>
      <c r="L348" s="23"/>
      <c r="M348" s="12"/>
      <c r="N348" s="12"/>
      <c r="O348" s="12"/>
    </row>
    <row r="349" spans="1:15" s="22" customFormat="1">
      <c r="A349" s="12"/>
      <c r="B349" s="12"/>
      <c r="C349" s="12"/>
      <c r="D349" s="12"/>
      <c r="E349" s="12"/>
      <c r="F349" s="12"/>
      <c r="G349" s="12"/>
      <c r="H349" s="12"/>
      <c r="I349" s="12"/>
      <c r="J349" s="12"/>
      <c r="K349" s="12"/>
      <c r="L349" s="23"/>
      <c r="M349" s="12"/>
      <c r="N349" s="12"/>
      <c r="O349" s="12"/>
    </row>
    <row r="350" spans="1:15" s="22" customFormat="1">
      <c r="A350" s="12"/>
      <c r="B350" s="12"/>
      <c r="C350" s="12"/>
      <c r="D350" s="12"/>
      <c r="E350" s="12"/>
      <c r="F350" s="12"/>
      <c r="G350" s="12"/>
      <c r="H350" s="12"/>
      <c r="I350" s="12"/>
      <c r="J350" s="12"/>
      <c r="K350" s="12"/>
      <c r="L350" s="23"/>
      <c r="M350" s="12"/>
      <c r="N350" s="12"/>
      <c r="O350" s="12"/>
    </row>
    <row r="351" spans="1:15" s="22" customFormat="1">
      <c r="A351" s="12"/>
      <c r="B351" s="12"/>
      <c r="C351" s="12"/>
      <c r="D351" s="12"/>
      <c r="E351" s="12"/>
      <c r="F351" s="12"/>
      <c r="G351" s="12"/>
      <c r="H351" s="12"/>
      <c r="I351" s="12"/>
      <c r="J351" s="12"/>
      <c r="K351" s="12"/>
      <c r="L351" s="23"/>
      <c r="M351" s="12"/>
      <c r="N351" s="12"/>
      <c r="O351" s="12"/>
    </row>
    <row r="352" spans="1:15" s="22" customFormat="1">
      <c r="A352" s="12"/>
      <c r="B352" s="12"/>
      <c r="C352" s="12"/>
      <c r="D352" s="12"/>
      <c r="E352" s="12"/>
      <c r="F352" s="12"/>
      <c r="G352" s="12"/>
      <c r="H352" s="12"/>
      <c r="I352" s="12"/>
      <c r="J352" s="12"/>
      <c r="K352" s="12"/>
      <c r="L352" s="23"/>
      <c r="M352" s="12"/>
      <c r="N352" s="12"/>
      <c r="O352" s="12"/>
    </row>
    <row r="353" spans="1:15" s="22" customFormat="1">
      <c r="A353" s="12"/>
      <c r="B353" s="12"/>
      <c r="C353" s="12"/>
      <c r="D353" s="12"/>
      <c r="E353" s="12"/>
      <c r="F353" s="12"/>
      <c r="G353" s="12"/>
      <c r="H353" s="12"/>
      <c r="I353" s="12"/>
      <c r="J353" s="12"/>
      <c r="K353" s="12"/>
      <c r="L353" s="23"/>
      <c r="M353" s="12"/>
      <c r="N353" s="12"/>
      <c r="O353" s="12"/>
    </row>
    <row r="354" spans="1:15" s="22" customFormat="1">
      <c r="A354" s="12"/>
      <c r="B354" s="12"/>
      <c r="C354" s="12"/>
      <c r="D354" s="12"/>
      <c r="E354" s="12"/>
      <c r="F354" s="12"/>
      <c r="G354" s="12"/>
      <c r="H354" s="12"/>
      <c r="I354" s="12"/>
      <c r="J354" s="12"/>
      <c r="K354" s="12"/>
      <c r="L354" s="23"/>
      <c r="M354" s="12"/>
      <c r="N354" s="12"/>
      <c r="O354" s="12"/>
    </row>
    <row r="355" spans="1:15" s="22" customFormat="1">
      <c r="A355" s="12"/>
      <c r="B355" s="12"/>
      <c r="C355" s="12"/>
      <c r="D355" s="12"/>
      <c r="E355" s="12"/>
      <c r="F355" s="12"/>
      <c r="G355" s="12"/>
      <c r="H355" s="12"/>
      <c r="I355" s="12"/>
      <c r="J355" s="12"/>
      <c r="K355" s="12"/>
      <c r="L355" s="23"/>
      <c r="M355" s="12"/>
      <c r="N355" s="12"/>
      <c r="O355" s="12"/>
    </row>
    <row r="356" spans="1:15" s="22" customFormat="1">
      <c r="A356" s="12"/>
      <c r="B356" s="12"/>
      <c r="C356" s="12"/>
      <c r="D356" s="12"/>
      <c r="E356" s="12"/>
      <c r="F356" s="12"/>
      <c r="G356" s="12"/>
      <c r="H356" s="12"/>
      <c r="I356" s="12"/>
      <c r="J356" s="12"/>
      <c r="K356" s="12"/>
      <c r="L356" s="23"/>
      <c r="M356" s="12"/>
      <c r="N356" s="12"/>
      <c r="O356" s="12"/>
    </row>
    <row r="357" spans="1:15" s="22" customFormat="1">
      <c r="A357" s="12"/>
      <c r="B357" s="12"/>
      <c r="C357" s="12"/>
      <c r="D357" s="12"/>
      <c r="E357" s="12"/>
      <c r="F357" s="12"/>
      <c r="G357" s="12"/>
      <c r="H357" s="12"/>
      <c r="I357" s="12"/>
      <c r="J357" s="12"/>
      <c r="K357" s="12"/>
      <c r="L357" s="23"/>
      <c r="M357" s="12"/>
      <c r="N357" s="12"/>
      <c r="O357" s="12"/>
    </row>
    <row r="358" spans="1:15" s="22" customFormat="1">
      <c r="A358" s="12"/>
      <c r="B358" s="12"/>
      <c r="C358" s="12"/>
      <c r="D358" s="12"/>
      <c r="E358" s="12"/>
      <c r="F358" s="12"/>
      <c r="G358" s="12"/>
      <c r="H358" s="12"/>
      <c r="I358" s="12"/>
      <c r="J358" s="12"/>
      <c r="K358" s="12"/>
      <c r="L358" s="23"/>
      <c r="M358" s="12"/>
      <c r="N358" s="12"/>
      <c r="O358" s="12"/>
    </row>
    <row r="359" spans="1:15" s="22" customFormat="1">
      <c r="A359" s="12"/>
      <c r="B359" s="12"/>
      <c r="C359" s="12"/>
      <c r="D359" s="12"/>
      <c r="E359" s="12"/>
      <c r="F359" s="12"/>
      <c r="G359" s="12"/>
      <c r="H359" s="12"/>
      <c r="I359" s="12"/>
      <c r="J359" s="12"/>
      <c r="K359" s="12"/>
      <c r="L359" s="23"/>
      <c r="M359" s="12"/>
      <c r="N359" s="12"/>
      <c r="O359" s="12"/>
    </row>
    <row r="360" spans="1:15" s="22" customFormat="1">
      <c r="A360" s="12"/>
      <c r="B360" s="12"/>
      <c r="C360" s="12"/>
      <c r="D360" s="12"/>
      <c r="E360" s="12"/>
      <c r="F360" s="12"/>
      <c r="G360" s="12"/>
      <c r="H360" s="12"/>
      <c r="I360" s="12"/>
      <c r="J360" s="12"/>
      <c r="K360" s="12"/>
      <c r="L360" s="23"/>
      <c r="M360" s="12"/>
      <c r="N360" s="12"/>
      <c r="O360" s="12"/>
    </row>
    <row r="361" spans="1:15" s="22" customFormat="1">
      <c r="A361" s="12"/>
      <c r="B361" s="12"/>
      <c r="C361" s="12"/>
      <c r="D361" s="12"/>
      <c r="E361" s="12"/>
      <c r="F361" s="12"/>
      <c r="G361" s="12"/>
      <c r="H361" s="12"/>
      <c r="I361" s="12"/>
      <c r="J361" s="12"/>
      <c r="K361" s="12"/>
      <c r="L361" s="23"/>
      <c r="M361" s="12"/>
      <c r="N361" s="12"/>
      <c r="O361" s="12"/>
    </row>
    <row r="362" spans="1:15" s="22" customFormat="1">
      <c r="A362" s="12"/>
      <c r="B362" s="12"/>
      <c r="C362" s="12"/>
      <c r="D362" s="12"/>
      <c r="E362" s="12"/>
      <c r="F362" s="12"/>
      <c r="G362" s="12"/>
      <c r="H362" s="12"/>
      <c r="I362" s="12"/>
      <c r="J362" s="12"/>
      <c r="K362" s="12"/>
      <c r="L362" s="23"/>
      <c r="M362" s="12"/>
      <c r="N362" s="12"/>
      <c r="O362" s="12"/>
    </row>
    <row r="363" spans="1:15" s="22" customFormat="1">
      <c r="A363" s="12"/>
      <c r="B363" s="12"/>
      <c r="C363" s="12"/>
      <c r="D363" s="12"/>
      <c r="E363" s="12"/>
      <c r="F363" s="12"/>
      <c r="G363" s="12"/>
      <c r="H363" s="12"/>
      <c r="I363" s="12"/>
      <c r="J363" s="12"/>
      <c r="K363" s="12"/>
      <c r="L363" s="23"/>
      <c r="M363" s="12"/>
      <c r="N363" s="12"/>
      <c r="O363" s="12"/>
    </row>
    <row r="364" spans="1:15" s="22" customFormat="1">
      <c r="A364" s="12"/>
      <c r="B364" s="12"/>
      <c r="C364" s="12"/>
      <c r="D364" s="12"/>
      <c r="E364" s="12"/>
      <c r="F364" s="12"/>
      <c r="G364" s="12"/>
      <c r="H364" s="12"/>
      <c r="I364" s="12"/>
      <c r="J364" s="12"/>
      <c r="K364" s="12"/>
      <c r="L364" s="23"/>
      <c r="M364" s="12"/>
      <c r="N364" s="12"/>
      <c r="O364" s="12"/>
    </row>
    <row r="365" spans="1:15" s="22" customFormat="1">
      <c r="A365" s="12"/>
      <c r="B365" s="12"/>
      <c r="C365" s="12"/>
      <c r="D365" s="12"/>
      <c r="E365" s="12"/>
      <c r="F365" s="12"/>
      <c r="G365" s="12"/>
      <c r="H365" s="12"/>
      <c r="I365" s="12"/>
      <c r="J365" s="12"/>
      <c r="K365" s="12"/>
      <c r="L365" s="23"/>
      <c r="M365" s="12"/>
      <c r="N365" s="12"/>
      <c r="O365" s="12"/>
    </row>
    <row r="366" spans="1:15" s="22" customFormat="1">
      <c r="A366" s="12"/>
      <c r="B366" s="12"/>
      <c r="C366" s="12"/>
      <c r="D366" s="12"/>
      <c r="E366" s="12"/>
      <c r="F366" s="12"/>
      <c r="G366" s="12"/>
      <c r="H366" s="12"/>
      <c r="I366" s="12"/>
      <c r="J366" s="12"/>
      <c r="K366" s="12"/>
      <c r="L366" s="23"/>
      <c r="M366" s="12"/>
      <c r="N366" s="12"/>
      <c r="O366" s="12"/>
    </row>
    <row r="367" spans="1:15" s="22" customFormat="1">
      <c r="A367" s="12"/>
      <c r="B367" s="12"/>
      <c r="C367" s="12"/>
      <c r="D367" s="12"/>
      <c r="E367" s="12"/>
      <c r="F367" s="12"/>
      <c r="G367" s="12"/>
      <c r="H367" s="12"/>
      <c r="I367" s="12"/>
      <c r="J367" s="12"/>
      <c r="K367" s="12"/>
      <c r="L367" s="23"/>
      <c r="M367" s="12"/>
      <c r="N367" s="12"/>
      <c r="O367" s="12"/>
    </row>
    <row r="368" spans="1:15" s="22" customFormat="1">
      <c r="A368" s="12"/>
      <c r="B368" s="12"/>
      <c r="C368" s="12"/>
      <c r="D368" s="12"/>
      <c r="E368" s="12"/>
      <c r="F368" s="12"/>
      <c r="G368" s="12"/>
      <c r="H368" s="12"/>
      <c r="I368" s="12"/>
      <c r="J368" s="12"/>
      <c r="K368" s="12"/>
      <c r="L368" s="23"/>
      <c r="M368" s="12"/>
      <c r="N368" s="12"/>
      <c r="O368" s="12"/>
    </row>
    <row r="369" spans="1:15" s="22" customFormat="1">
      <c r="A369" s="12"/>
      <c r="B369" s="12"/>
      <c r="C369" s="12"/>
      <c r="D369" s="12"/>
      <c r="E369" s="12"/>
      <c r="F369" s="12"/>
      <c r="G369" s="12"/>
      <c r="H369" s="12"/>
      <c r="I369" s="12"/>
      <c r="J369" s="12"/>
      <c r="K369" s="12"/>
      <c r="L369" s="23"/>
      <c r="M369" s="12"/>
      <c r="N369" s="12"/>
      <c r="O369" s="12"/>
    </row>
    <row r="370" spans="1:15" s="22" customFormat="1">
      <c r="A370" s="12"/>
      <c r="B370" s="12"/>
      <c r="C370" s="12"/>
      <c r="D370" s="12"/>
      <c r="E370" s="12"/>
      <c r="F370" s="12"/>
      <c r="G370" s="12"/>
      <c r="H370" s="12"/>
      <c r="I370" s="12"/>
      <c r="J370" s="12"/>
      <c r="K370" s="12"/>
      <c r="L370" s="23"/>
      <c r="M370" s="12"/>
      <c r="N370" s="12"/>
      <c r="O370" s="12"/>
    </row>
    <row r="371" spans="1:15" s="22" customFormat="1">
      <c r="A371" s="12"/>
      <c r="B371" s="12"/>
      <c r="C371" s="12"/>
      <c r="D371" s="12"/>
      <c r="E371" s="12"/>
      <c r="F371" s="12"/>
      <c r="G371" s="12"/>
      <c r="H371" s="12"/>
      <c r="I371" s="12"/>
      <c r="J371" s="12"/>
      <c r="K371" s="12"/>
      <c r="L371" s="23"/>
      <c r="M371" s="12"/>
      <c r="N371" s="12"/>
      <c r="O371" s="12"/>
    </row>
    <row r="372" spans="1:15" s="22" customFormat="1">
      <c r="A372" s="12"/>
      <c r="B372" s="12"/>
      <c r="C372" s="12"/>
      <c r="D372" s="12"/>
      <c r="E372" s="12"/>
      <c r="F372" s="12"/>
      <c r="G372" s="12"/>
      <c r="H372" s="12"/>
      <c r="I372" s="12"/>
      <c r="J372" s="12"/>
      <c r="K372" s="12"/>
      <c r="L372" s="23"/>
      <c r="M372" s="12"/>
      <c r="N372" s="12"/>
      <c r="O372" s="12"/>
    </row>
    <row r="373" spans="1:15" s="22" customFormat="1">
      <c r="A373" s="12"/>
      <c r="B373" s="12"/>
      <c r="C373" s="12"/>
      <c r="D373" s="12"/>
      <c r="E373" s="12"/>
      <c r="F373" s="12"/>
      <c r="G373" s="12"/>
      <c r="H373" s="12"/>
      <c r="I373" s="12"/>
      <c r="J373" s="12"/>
      <c r="K373" s="12"/>
      <c r="L373" s="23"/>
      <c r="M373" s="12"/>
      <c r="N373" s="12"/>
      <c r="O373" s="12"/>
    </row>
    <row r="374" spans="1:15" s="22" customFormat="1">
      <c r="A374" s="12"/>
      <c r="B374" s="12"/>
      <c r="C374" s="12"/>
      <c r="D374" s="12"/>
      <c r="E374" s="12"/>
      <c r="F374" s="12"/>
      <c r="G374" s="12"/>
      <c r="H374" s="12"/>
      <c r="I374" s="12"/>
      <c r="J374" s="12"/>
      <c r="K374" s="12"/>
      <c r="L374" s="23"/>
      <c r="M374" s="12"/>
      <c r="N374" s="12"/>
      <c r="O374" s="12"/>
    </row>
    <row r="375" spans="1:15" s="22" customFormat="1">
      <c r="A375" s="12"/>
      <c r="B375" s="12"/>
      <c r="C375" s="12"/>
      <c r="D375" s="12"/>
      <c r="E375" s="12"/>
      <c r="F375" s="12"/>
      <c r="G375" s="12"/>
      <c r="H375" s="12"/>
      <c r="I375" s="12"/>
      <c r="J375" s="12"/>
      <c r="K375" s="12"/>
      <c r="L375" s="23"/>
      <c r="M375" s="12"/>
      <c r="N375" s="12"/>
      <c r="O375" s="12"/>
    </row>
    <row r="376" spans="1:15" s="22" customFormat="1">
      <c r="A376" s="12"/>
      <c r="B376" s="12"/>
      <c r="C376" s="12"/>
      <c r="D376" s="12"/>
      <c r="E376" s="12"/>
      <c r="F376" s="12"/>
      <c r="G376" s="12"/>
      <c r="H376" s="12"/>
      <c r="I376" s="12"/>
      <c r="J376" s="12"/>
      <c r="K376" s="12"/>
      <c r="L376" s="23"/>
      <c r="M376" s="12"/>
      <c r="N376" s="12"/>
      <c r="O376" s="12"/>
    </row>
    <row r="377" spans="1:15" s="22" customFormat="1">
      <c r="A377" s="12"/>
      <c r="B377" s="12"/>
      <c r="C377" s="12"/>
      <c r="D377" s="12"/>
      <c r="E377" s="12"/>
      <c r="F377" s="12"/>
      <c r="G377" s="12"/>
      <c r="H377" s="12"/>
      <c r="I377" s="12"/>
      <c r="J377" s="12"/>
      <c r="K377" s="12"/>
      <c r="L377" s="23"/>
      <c r="M377" s="12"/>
      <c r="N377" s="12"/>
      <c r="O377" s="12"/>
    </row>
    <row r="378" spans="1:15" s="22" customFormat="1">
      <c r="A378" s="12"/>
      <c r="B378" s="12"/>
      <c r="C378" s="12"/>
      <c r="D378" s="12"/>
      <c r="E378" s="12"/>
      <c r="F378" s="12"/>
      <c r="G378" s="12"/>
      <c r="H378" s="12"/>
      <c r="I378" s="12"/>
      <c r="J378" s="12"/>
      <c r="K378" s="12"/>
      <c r="L378" s="23"/>
      <c r="M378" s="12"/>
      <c r="N378" s="12"/>
      <c r="O378" s="12"/>
    </row>
    <row r="379" spans="1:15" s="22" customFormat="1">
      <c r="A379" s="12"/>
      <c r="B379" s="12"/>
      <c r="C379" s="12"/>
      <c r="D379" s="12"/>
      <c r="E379" s="12"/>
      <c r="F379" s="12"/>
      <c r="G379" s="12"/>
      <c r="H379" s="12"/>
      <c r="I379" s="12"/>
      <c r="J379" s="12"/>
      <c r="K379" s="12"/>
      <c r="L379" s="23"/>
      <c r="M379" s="12"/>
      <c r="N379" s="12"/>
      <c r="O379" s="12"/>
    </row>
    <row r="380" spans="1:15" s="22" customFormat="1">
      <c r="A380" s="12"/>
      <c r="B380" s="12"/>
      <c r="C380" s="12"/>
      <c r="D380" s="12"/>
      <c r="E380" s="12"/>
      <c r="F380" s="12"/>
      <c r="G380" s="12"/>
      <c r="H380" s="12"/>
      <c r="I380" s="12"/>
      <c r="J380" s="12"/>
      <c r="K380" s="12"/>
      <c r="L380" s="23"/>
      <c r="M380" s="12"/>
      <c r="N380" s="12"/>
      <c r="O380" s="12"/>
    </row>
    <row r="381" spans="1:15" s="22" customFormat="1">
      <c r="A381" s="12"/>
      <c r="B381" s="12"/>
      <c r="C381" s="12"/>
      <c r="D381" s="12"/>
      <c r="E381" s="12"/>
      <c r="F381" s="12"/>
      <c r="G381" s="12"/>
      <c r="H381" s="12"/>
      <c r="I381" s="12"/>
      <c r="J381" s="12"/>
      <c r="K381" s="12"/>
      <c r="L381" s="23"/>
      <c r="M381" s="12"/>
      <c r="N381" s="12"/>
      <c r="O381" s="12"/>
    </row>
    <row r="382" spans="1:15" s="22" customFormat="1">
      <c r="A382" s="12"/>
      <c r="B382" s="12"/>
      <c r="C382" s="12"/>
      <c r="D382" s="12"/>
      <c r="E382" s="12"/>
      <c r="F382" s="12"/>
      <c r="G382" s="12"/>
      <c r="H382" s="12"/>
      <c r="I382" s="12"/>
      <c r="J382" s="12"/>
      <c r="K382" s="12"/>
      <c r="L382" s="23"/>
      <c r="M382" s="12"/>
      <c r="N382" s="12"/>
      <c r="O382" s="12"/>
    </row>
    <row r="383" spans="1:15" s="22" customFormat="1">
      <c r="A383" s="12"/>
      <c r="B383" s="12"/>
      <c r="C383" s="12"/>
      <c r="D383" s="12"/>
      <c r="E383" s="12"/>
      <c r="F383" s="12"/>
      <c r="G383" s="12"/>
      <c r="H383" s="12"/>
      <c r="I383" s="12"/>
      <c r="J383" s="12"/>
      <c r="K383" s="12"/>
      <c r="L383" s="23"/>
      <c r="M383" s="12"/>
      <c r="N383" s="12"/>
      <c r="O383" s="12"/>
    </row>
    <row r="384" spans="1:15" s="22" customFormat="1">
      <c r="A384" s="12"/>
      <c r="B384" s="12"/>
      <c r="C384" s="12"/>
      <c r="D384" s="12"/>
      <c r="E384" s="12"/>
      <c r="F384" s="12"/>
      <c r="G384" s="12"/>
      <c r="H384" s="12"/>
      <c r="I384" s="12"/>
      <c r="J384" s="12"/>
      <c r="K384" s="12"/>
      <c r="L384" s="23"/>
      <c r="M384" s="12"/>
      <c r="N384" s="12"/>
      <c r="O384" s="12"/>
    </row>
    <row r="385" spans="1:15" s="22" customFormat="1">
      <c r="A385" s="12"/>
      <c r="B385" s="12"/>
      <c r="C385" s="12"/>
      <c r="D385" s="12"/>
      <c r="E385" s="12"/>
      <c r="F385" s="12"/>
      <c r="G385" s="12"/>
      <c r="H385" s="12"/>
      <c r="I385" s="12"/>
      <c r="J385" s="12"/>
      <c r="K385" s="12"/>
      <c r="L385" s="23"/>
      <c r="M385" s="12"/>
      <c r="N385" s="12"/>
      <c r="O385" s="12"/>
    </row>
    <row r="386" spans="1:15" s="22" customFormat="1">
      <c r="A386" s="12"/>
      <c r="B386" s="12"/>
      <c r="C386" s="12"/>
      <c r="D386" s="12"/>
      <c r="E386" s="12"/>
      <c r="F386" s="12"/>
      <c r="G386" s="12"/>
      <c r="H386" s="12"/>
      <c r="I386" s="12"/>
      <c r="J386" s="12"/>
      <c r="K386" s="12"/>
      <c r="L386" s="23"/>
      <c r="M386" s="12"/>
      <c r="N386" s="12"/>
      <c r="O386" s="12"/>
    </row>
    <row r="387" spans="1:15" s="22" customFormat="1">
      <c r="A387" s="12"/>
      <c r="B387" s="12"/>
      <c r="C387" s="12"/>
      <c r="D387" s="12"/>
      <c r="E387" s="12"/>
      <c r="F387" s="12"/>
      <c r="G387" s="12"/>
      <c r="H387" s="12"/>
      <c r="I387" s="12"/>
      <c r="J387" s="12"/>
      <c r="K387" s="12"/>
      <c r="L387" s="23"/>
      <c r="M387" s="12"/>
      <c r="N387" s="12"/>
      <c r="O387" s="12"/>
    </row>
    <row r="388" spans="1:15" s="22" customFormat="1">
      <c r="A388" s="12"/>
      <c r="B388" s="12"/>
      <c r="C388" s="12"/>
      <c r="D388" s="12"/>
      <c r="E388" s="12"/>
      <c r="F388" s="12"/>
      <c r="G388" s="12"/>
      <c r="H388" s="12"/>
      <c r="I388" s="12"/>
      <c r="J388" s="12"/>
      <c r="K388" s="12"/>
      <c r="L388" s="23"/>
      <c r="M388" s="12"/>
      <c r="N388" s="12"/>
      <c r="O388" s="12"/>
    </row>
    <row r="389" spans="1:15" s="22" customFormat="1">
      <c r="A389" s="12"/>
      <c r="B389" s="12"/>
      <c r="C389" s="12"/>
      <c r="D389" s="12"/>
      <c r="E389" s="12"/>
      <c r="F389" s="12"/>
      <c r="G389" s="12"/>
      <c r="H389" s="12"/>
      <c r="I389" s="12"/>
      <c r="J389" s="12"/>
      <c r="K389" s="12"/>
      <c r="L389" s="23"/>
      <c r="M389" s="12"/>
      <c r="N389" s="12"/>
      <c r="O389" s="12"/>
    </row>
    <row r="390" spans="1:15" s="22" customFormat="1">
      <c r="A390" s="12"/>
      <c r="B390" s="12"/>
      <c r="C390" s="12"/>
      <c r="D390" s="12"/>
      <c r="E390" s="12"/>
      <c r="F390" s="12"/>
      <c r="G390" s="12"/>
      <c r="H390" s="12"/>
      <c r="I390" s="12"/>
      <c r="J390" s="12"/>
      <c r="K390" s="12"/>
      <c r="L390" s="23"/>
      <c r="M390" s="12"/>
      <c r="N390" s="12"/>
      <c r="O390" s="12"/>
    </row>
    <row r="391" spans="1:15" s="22" customFormat="1">
      <c r="A391" s="12"/>
      <c r="B391" s="12"/>
      <c r="C391" s="12"/>
      <c r="D391" s="12"/>
      <c r="E391" s="12"/>
      <c r="F391" s="12"/>
      <c r="G391" s="12"/>
      <c r="H391" s="12"/>
      <c r="I391" s="12"/>
      <c r="J391" s="12"/>
      <c r="K391" s="12"/>
      <c r="L391" s="23"/>
      <c r="M391" s="12"/>
      <c r="N391" s="12"/>
      <c r="O391" s="12"/>
    </row>
    <row r="392" spans="1:15" s="22" customFormat="1">
      <c r="A392" s="12"/>
      <c r="B392" s="12"/>
      <c r="C392" s="12"/>
      <c r="D392" s="12"/>
      <c r="E392" s="12"/>
      <c r="F392" s="12"/>
      <c r="G392" s="12"/>
      <c r="H392" s="12"/>
      <c r="I392" s="12"/>
      <c r="J392" s="12"/>
      <c r="K392" s="12"/>
      <c r="L392" s="23"/>
      <c r="M392" s="12"/>
      <c r="N392" s="12"/>
      <c r="O392" s="12"/>
    </row>
    <row r="393" spans="1:15" s="22" customFormat="1">
      <c r="A393" s="12"/>
      <c r="B393" s="12"/>
      <c r="C393" s="12"/>
      <c r="D393" s="12"/>
      <c r="E393" s="12"/>
      <c r="F393" s="12"/>
      <c r="G393" s="12"/>
      <c r="H393" s="12"/>
      <c r="I393" s="12"/>
      <c r="J393" s="12"/>
      <c r="K393" s="12"/>
      <c r="L393" s="23"/>
      <c r="M393" s="12"/>
      <c r="N393" s="12"/>
      <c r="O393" s="12"/>
    </row>
    <row r="394" spans="1:15" s="22" customFormat="1">
      <c r="A394" s="12"/>
      <c r="B394" s="12"/>
      <c r="C394" s="12"/>
      <c r="D394" s="12"/>
      <c r="E394" s="12"/>
      <c r="F394" s="12"/>
      <c r="G394" s="12"/>
      <c r="H394" s="12"/>
      <c r="I394" s="12"/>
      <c r="J394" s="12"/>
      <c r="K394" s="12"/>
      <c r="L394" s="23"/>
      <c r="M394" s="12"/>
      <c r="N394" s="12"/>
      <c r="O394" s="12"/>
    </row>
    <row r="395" spans="1:15" s="22" customFormat="1">
      <c r="A395" s="12"/>
      <c r="B395" s="12"/>
      <c r="C395" s="12"/>
      <c r="D395" s="12"/>
      <c r="E395" s="12"/>
      <c r="F395" s="12"/>
      <c r="G395" s="12"/>
      <c r="H395" s="12"/>
      <c r="I395" s="12"/>
      <c r="J395" s="12"/>
      <c r="K395" s="12"/>
      <c r="L395" s="23"/>
      <c r="M395" s="12"/>
      <c r="N395" s="12"/>
      <c r="O395" s="12"/>
    </row>
    <row r="396" spans="1:15" s="22" customFormat="1">
      <c r="A396" s="12"/>
      <c r="B396" s="12"/>
      <c r="C396" s="12"/>
      <c r="D396" s="12"/>
      <c r="E396" s="12"/>
      <c r="F396" s="12"/>
      <c r="G396" s="12"/>
      <c r="H396" s="12"/>
      <c r="I396" s="12"/>
      <c r="J396" s="12"/>
      <c r="K396" s="12"/>
      <c r="L396" s="23"/>
      <c r="M396" s="12"/>
      <c r="N396" s="12"/>
      <c r="O396" s="12"/>
    </row>
    <row r="397" spans="1:15" s="22" customFormat="1">
      <c r="A397" s="12"/>
      <c r="B397" s="12"/>
      <c r="C397" s="12"/>
      <c r="D397" s="12"/>
      <c r="E397" s="12"/>
      <c r="F397" s="12"/>
      <c r="G397" s="12"/>
      <c r="H397" s="12"/>
      <c r="I397" s="12"/>
      <c r="J397" s="12"/>
      <c r="K397" s="12"/>
      <c r="L397" s="23"/>
      <c r="M397" s="12"/>
      <c r="N397" s="12"/>
      <c r="O397" s="12"/>
    </row>
    <row r="398" spans="1:15" s="22" customFormat="1">
      <c r="A398" s="12"/>
      <c r="B398" s="12"/>
      <c r="C398" s="12"/>
      <c r="D398" s="12"/>
      <c r="E398" s="12"/>
      <c r="F398" s="12"/>
      <c r="G398" s="12"/>
      <c r="H398" s="12"/>
      <c r="I398" s="12"/>
      <c r="J398" s="12"/>
      <c r="K398" s="12"/>
      <c r="L398" s="23"/>
      <c r="M398" s="12"/>
      <c r="N398" s="12"/>
      <c r="O398" s="12"/>
    </row>
    <row r="399" spans="1:15" s="22" customFormat="1">
      <c r="A399" s="12"/>
      <c r="B399" s="12"/>
      <c r="C399" s="12"/>
      <c r="D399" s="12"/>
      <c r="E399" s="12"/>
      <c r="F399" s="12"/>
      <c r="G399" s="12"/>
      <c r="H399" s="12"/>
      <c r="I399" s="12"/>
      <c r="J399" s="12"/>
      <c r="K399" s="12"/>
      <c r="L399" s="23"/>
      <c r="M399" s="12"/>
      <c r="N399" s="12"/>
      <c r="O399" s="12"/>
    </row>
    <row r="400" spans="1:15" s="22" customFormat="1">
      <c r="A400" s="12"/>
      <c r="B400" s="12"/>
      <c r="C400" s="12"/>
      <c r="D400" s="12"/>
      <c r="E400" s="12"/>
      <c r="F400" s="12"/>
      <c r="G400" s="12"/>
      <c r="H400" s="12"/>
      <c r="I400" s="12"/>
      <c r="J400" s="12"/>
      <c r="K400" s="12"/>
      <c r="L400" s="23"/>
      <c r="M400" s="12"/>
      <c r="N400" s="12"/>
      <c r="O400" s="12"/>
    </row>
    <row r="401" spans="1:15" s="22" customFormat="1">
      <c r="A401" s="12"/>
      <c r="B401" s="12"/>
      <c r="C401" s="12"/>
      <c r="D401" s="12"/>
      <c r="E401" s="12"/>
      <c r="F401" s="12"/>
      <c r="G401" s="12"/>
      <c r="H401" s="12"/>
      <c r="I401" s="12"/>
      <c r="J401" s="12"/>
      <c r="K401" s="12"/>
      <c r="L401" s="23"/>
      <c r="M401" s="12"/>
      <c r="N401" s="12"/>
      <c r="O401" s="12"/>
    </row>
    <row r="402" spans="1:15" s="22" customFormat="1">
      <c r="A402" s="12"/>
      <c r="B402" s="12"/>
      <c r="C402" s="12"/>
      <c r="D402" s="12"/>
      <c r="E402" s="12"/>
      <c r="F402" s="12"/>
      <c r="G402" s="12"/>
      <c r="H402" s="12"/>
      <c r="I402" s="12"/>
      <c r="J402" s="12"/>
      <c r="K402" s="12"/>
      <c r="L402" s="23"/>
      <c r="M402" s="12"/>
      <c r="N402" s="12"/>
      <c r="O402" s="12"/>
    </row>
    <row r="403" spans="1:15" s="22" customFormat="1">
      <c r="A403" s="12"/>
      <c r="B403" s="12"/>
      <c r="C403" s="12"/>
      <c r="D403" s="12"/>
      <c r="E403" s="12"/>
      <c r="F403" s="12"/>
      <c r="G403" s="12"/>
      <c r="H403" s="12"/>
      <c r="I403" s="12"/>
      <c r="J403" s="12"/>
      <c r="K403" s="12"/>
      <c r="L403" s="23"/>
      <c r="M403" s="12"/>
      <c r="N403" s="12"/>
      <c r="O403" s="12"/>
    </row>
    <row r="404" spans="1:15" s="22" customFormat="1">
      <c r="A404" s="12"/>
      <c r="B404" s="12"/>
      <c r="C404" s="12"/>
      <c r="D404" s="12"/>
      <c r="E404" s="12"/>
      <c r="F404" s="12"/>
      <c r="G404" s="12"/>
      <c r="H404" s="12"/>
      <c r="I404" s="12"/>
      <c r="J404" s="12"/>
      <c r="K404" s="12"/>
      <c r="L404" s="23"/>
      <c r="M404" s="12"/>
      <c r="N404" s="12"/>
      <c r="O404" s="12"/>
    </row>
    <row r="405" spans="1:15" s="22" customFormat="1">
      <c r="A405" s="12"/>
      <c r="B405" s="12"/>
      <c r="C405" s="12"/>
      <c r="D405" s="12"/>
      <c r="E405" s="12"/>
      <c r="F405" s="12"/>
      <c r="G405" s="12"/>
      <c r="H405" s="12"/>
      <c r="I405" s="12"/>
      <c r="J405" s="12"/>
      <c r="K405" s="12"/>
      <c r="L405" s="23"/>
      <c r="M405" s="12"/>
      <c r="N405" s="12"/>
      <c r="O405" s="12"/>
    </row>
    <row r="406" spans="1:15" s="22" customFormat="1">
      <c r="A406" s="12"/>
      <c r="B406" s="12"/>
      <c r="C406" s="12"/>
      <c r="D406" s="12"/>
      <c r="E406" s="12"/>
      <c r="F406" s="12"/>
      <c r="G406" s="12"/>
      <c r="H406" s="12"/>
      <c r="I406" s="12"/>
      <c r="J406" s="12"/>
      <c r="K406" s="12"/>
      <c r="L406" s="23"/>
      <c r="M406" s="12"/>
      <c r="N406" s="12"/>
      <c r="O406" s="12"/>
    </row>
    <row r="407" spans="1:15" s="22" customFormat="1">
      <c r="A407" s="12"/>
      <c r="B407" s="12"/>
      <c r="C407" s="12"/>
      <c r="D407" s="12"/>
      <c r="E407" s="12"/>
      <c r="F407" s="12"/>
      <c r="G407" s="12"/>
      <c r="H407" s="12"/>
      <c r="I407" s="12"/>
      <c r="J407" s="12"/>
      <c r="K407" s="12"/>
      <c r="L407" s="23"/>
      <c r="M407" s="12"/>
      <c r="N407" s="12"/>
      <c r="O407" s="12"/>
    </row>
    <row r="408" spans="1:15" s="22" customFormat="1">
      <c r="A408" s="12"/>
      <c r="B408" s="12"/>
      <c r="C408" s="12"/>
      <c r="D408" s="12"/>
      <c r="E408" s="12"/>
      <c r="F408" s="12"/>
      <c r="G408" s="12"/>
      <c r="H408" s="12"/>
      <c r="I408" s="12"/>
      <c r="J408" s="12"/>
      <c r="K408" s="12"/>
      <c r="L408" s="23"/>
      <c r="M408" s="12"/>
      <c r="N408" s="12"/>
      <c r="O408" s="12"/>
    </row>
    <row r="409" spans="1:15" s="22" customFormat="1">
      <c r="A409" s="12"/>
      <c r="B409" s="12"/>
      <c r="C409" s="12"/>
      <c r="D409" s="12"/>
      <c r="E409" s="12"/>
      <c r="F409" s="12"/>
      <c r="G409" s="12"/>
      <c r="H409" s="12"/>
      <c r="I409" s="12"/>
      <c r="J409" s="12"/>
      <c r="K409" s="12"/>
      <c r="L409" s="23"/>
      <c r="M409" s="12"/>
      <c r="N409" s="12"/>
      <c r="O409" s="12"/>
    </row>
    <row r="410" spans="1:15" s="22" customFormat="1">
      <c r="A410" s="12"/>
      <c r="B410" s="12"/>
      <c r="C410" s="12"/>
      <c r="D410" s="12"/>
      <c r="E410" s="12"/>
      <c r="F410" s="12"/>
      <c r="G410" s="12"/>
      <c r="H410" s="12"/>
      <c r="I410" s="12"/>
      <c r="J410" s="12"/>
      <c r="K410" s="12"/>
      <c r="L410" s="23"/>
      <c r="M410" s="12"/>
      <c r="N410" s="12"/>
      <c r="O410" s="12"/>
    </row>
    <row r="411" spans="1:15" s="22" customFormat="1">
      <c r="A411" s="12"/>
      <c r="B411" s="12"/>
      <c r="C411" s="12"/>
      <c r="D411" s="12"/>
      <c r="E411" s="12"/>
      <c r="F411" s="12"/>
      <c r="G411" s="12"/>
      <c r="H411" s="12"/>
      <c r="I411" s="12"/>
      <c r="J411" s="12"/>
      <c r="K411" s="12"/>
      <c r="L411" s="23"/>
      <c r="M411" s="12"/>
      <c r="N411" s="12"/>
      <c r="O411" s="12"/>
    </row>
    <row r="412" spans="1:15" s="22" customFormat="1">
      <c r="A412" s="12"/>
      <c r="B412" s="12"/>
      <c r="C412" s="12"/>
      <c r="D412" s="12"/>
      <c r="E412" s="12"/>
      <c r="F412" s="12"/>
      <c r="G412" s="12"/>
      <c r="H412" s="12"/>
      <c r="I412" s="12"/>
      <c r="J412" s="12"/>
      <c r="K412" s="12"/>
      <c r="L412" s="23"/>
      <c r="M412" s="12"/>
      <c r="N412" s="12"/>
      <c r="O412" s="12"/>
    </row>
    <row r="413" spans="1:15" s="22" customFormat="1">
      <c r="A413" s="12"/>
      <c r="B413" s="12"/>
      <c r="C413" s="12"/>
      <c r="D413" s="12"/>
      <c r="E413" s="12"/>
      <c r="F413" s="12"/>
      <c r="G413" s="12"/>
      <c r="H413" s="12"/>
      <c r="I413" s="12"/>
      <c r="J413" s="12"/>
      <c r="K413" s="12"/>
      <c r="L413" s="23"/>
      <c r="M413" s="12"/>
      <c r="N413" s="12"/>
      <c r="O413" s="12"/>
    </row>
    <row r="414" spans="1:15" s="22" customFormat="1">
      <c r="A414" s="12"/>
      <c r="B414" s="12"/>
      <c r="C414" s="12"/>
      <c r="D414" s="12"/>
      <c r="E414" s="12"/>
      <c r="F414" s="12"/>
      <c r="G414" s="12"/>
      <c r="H414" s="12"/>
      <c r="I414" s="12"/>
      <c r="J414" s="12"/>
      <c r="K414" s="12"/>
      <c r="L414" s="23"/>
      <c r="M414" s="12"/>
      <c r="N414" s="12"/>
      <c r="O414" s="12"/>
    </row>
    <row r="415" spans="1:15" s="22" customFormat="1">
      <c r="A415" s="12"/>
      <c r="B415" s="12"/>
      <c r="C415" s="12"/>
      <c r="D415" s="12"/>
      <c r="E415" s="12"/>
      <c r="F415" s="12"/>
      <c r="G415" s="12"/>
      <c r="H415" s="12"/>
      <c r="I415" s="12"/>
      <c r="J415" s="12"/>
      <c r="K415" s="12"/>
      <c r="L415" s="23"/>
      <c r="M415" s="12"/>
      <c r="N415" s="12"/>
      <c r="O415" s="12"/>
    </row>
    <row r="416" spans="1:15" s="22" customFormat="1">
      <c r="A416" s="12"/>
      <c r="B416" s="12"/>
      <c r="C416" s="12"/>
      <c r="D416" s="12"/>
      <c r="E416" s="12"/>
      <c r="F416" s="12"/>
      <c r="G416" s="12"/>
      <c r="H416" s="12"/>
      <c r="I416" s="12"/>
      <c r="J416" s="12"/>
      <c r="K416" s="12"/>
      <c r="L416" s="23"/>
      <c r="M416" s="12"/>
      <c r="N416" s="12"/>
      <c r="O416" s="12"/>
    </row>
    <row r="417" spans="1:15" s="22" customFormat="1">
      <c r="A417" s="12"/>
      <c r="B417" s="12"/>
      <c r="C417" s="12"/>
      <c r="D417" s="12"/>
      <c r="E417" s="12"/>
      <c r="F417" s="12"/>
      <c r="G417" s="12"/>
      <c r="H417" s="12"/>
      <c r="I417" s="12"/>
      <c r="J417" s="12"/>
      <c r="K417" s="12"/>
      <c r="L417" s="23"/>
      <c r="M417" s="12"/>
      <c r="N417" s="12"/>
      <c r="O417" s="12"/>
    </row>
    <row r="418" spans="1:15" s="22" customFormat="1">
      <c r="A418" s="12"/>
      <c r="B418" s="12"/>
      <c r="C418" s="12"/>
      <c r="D418" s="12"/>
      <c r="E418" s="12"/>
      <c r="F418" s="12"/>
      <c r="G418" s="12"/>
      <c r="H418" s="12"/>
      <c r="I418" s="12"/>
      <c r="J418" s="12"/>
      <c r="K418" s="12"/>
      <c r="L418" s="23"/>
      <c r="M418" s="12"/>
      <c r="N418" s="12"/>
      <c r="O418" s="12"/>
    </row>
    <row r="419" spans="1:15" s="22" customFormat="1">
      <c r="A419" s="12"/>
      <c r="B419" s="12"/>
      <c r="C419" s="12"/>
      <c r="D419" s="12"/>
      <c r="E419" s="12"/>
      <c r="F419" s="12"/>
      <c r="G419" s="12"/>
      <c r="H419" s="12"/>
      <c r="I419" s="12"/>
      <c r="J419" s="12"/>
      <c r="K419" s="12"/>
      <c r="L419" s="23"/>
      <c r="M419" s="12"/>
      <c r="N419" s="12"/>
      <c r="O419" s="12"/>
    </row>
    <row r="420" spans="1:15" s="22" customFormat="1">
      <c r="A420" s="12"/>
      <c r="B420" s="12"/>
      <c r="C420" s="12"/>
      <c r="D420" s="12"/>
      <c r="E420" s="12"/>
      <c r="F420" s="12"/>
      <c r="G420" s="12"/>
      <c r="H420" s="12"/>
      <c r="I420" s="12"/>
      <c r="J420" s="12"/>
      <c r="K420" s="12"/>
      <c r="L420" s="23"/>
      <c r="M420" s="12"/>
      <c r="N420" s="12"/>
      <c r="O420" s="12"/>
    </row>
    <row r="421" spans="1:15" s="22" customFormat="1">
      <c r="A421" s="12"/>
      <c r="B421" s="12"/>
      <c r="C421" s="12"/>
      <c r="D421" s="12"/>
      <c r="E421" s="12"/>
      <c r="F421" s="12"/>
      <c r="G421" s="12"/>
      <c r="H421" s="12"/>
      <c r="I421" s="12"/>
      <c r="J421" s="12"/>
      <c r="K421" s="12"/>
      <c r="L421" s="23"/>
      <c r="M421" s="12"/>
      <c r="N421" s="12"/>
      <c r="O421" s="12"/>
    </row>
    <row r="422" spans="1:15" s="22" customFormat="1">
      <c r="A422" s="12"/>
      <c r="B422" s="12"/>
      <c r="C422" s="12"/>
      <c r="D422" s="12"/>
      <c r="E422" s="12"/>
      <c r="F422" s="12"/>
      <c r="G422" s="12"/>
      <c r="H422" s="12"/>
      <c r="I422" s="12"/>
      <c r="J422" s="12"/>
      <c r="K422" s="12"/>
      <c r="L422" s="23"/>
      <c r="M422" s="12"/>
      <c r="N422" s="12"/>
      <c r="O422" s="12"/>
    </row>
    <row r="423" spans="1:15" s="22" customFormat="1">
      <c r="A423" s="12"/>
      <c r="B423" s="12"/>
      <c r="C423" s="12"/>
      <c r="D423" s="12"/>
      <c r="E423" s="12"/>
      <c r="F423" s="12"/>
      <c r="G423" s="12"/>
      <c r="H423" s="12"/>
      <c r="I423" s="12"/>
      <c r="J423" s="12"/>
      <c r="K423" s="12"/>
      <c r="L423" s="23"/>
      <c r="M423" s="12"/>
      <c r="N423" s="12"/>
      <c r="O423" s="12"/>
    </row>
    <row r="424" spans="1:15" s="22" customFormat="1">
      <c r="A424" s="12"/>
      <c r="B424" s="12"/>
      <c r="C424" s="12"/>
      <c r="D424" s="12"/>
      <c r="E424" s="12"/>
      <c r="F424" s="12"/>
      <c r="G424" s="12"/>
      <c r="H424" s="12"/>
      <c r="I424" s="12"/>
      <c r="J424" s="12"/>
      <c r="K424" s="12"/>
      <c r="L424" s="23"/>
      <c r="M424" s="12"/>
      <c r="N424" s="12"/>
      <c r="O424" s="12"/>
    </row>
    <row r="425" spans="1:15" s="22" customFormat="1">
      <c r="A425" s="12"/>
      <c r="B425" s="12"/>
      <c r="C425" s="12"/>
      <c r="D425" s="12"/>
      <c r="E425" s="12"/>
      <c r="F425" s="12"/>
      <c r="G425" s="12"/>
      <c r="H425" s="12"/>
      <c r="I425" s="12"/>
      <c r="J425" s="12"/>
      <c r="K425" s="12"/>
      <c r="L425" s="23"/>
      <c r="M425" s="12"/>
      <c r="N425" s="12"/>
      <c r="O425" s="12"/>
    </row>
    <row r="426" spans="1:15" s="22" customFormat="1">
      <c r="A426" s="12"/>
      <c r="B426" s="12"/>
      <c r="C426" s="12"/>
      <c r="D426" s="12"/>
      <c r="E426" s="12"/>
      <c r="F426" s="12"/>
      <c r="G426" s="12"/>
      <c r="H426" s="12"/>
      <c r="I426" s="12"/>
      <c r="J426" s="12"/>
      <c r="K426" s="12"/>
      <c r="L426" s="23"/>
      <c r="M426" s="12"/>
      <c r="N426" s="12"/>
      <c r="O426" s="12"/>
    </row>
    <row r="427" spans="1:15" s="22" customFormat="1">
      <c r="A427" s="12"/>
      <c r="B427" s="12"/>
      <c r="C427" s="12"/>
      <c r="D427" s="12"/>
      <c r="E427" s="12"/>
      <c r="F427" s="12"/>
      <c r="G427" s="12"/>
      <c r="H427" s="12"/>
      <c r="I427" s="12"/>
      <c r="J427" s="12"/>
      <c r="K427" s="12"/>
      <c r="L427" s="23"/>
      <c r="M427" s="12"/>
      <c r="N427" s="12"/>
      <c r="O427" s="12"/>
    </row>
    <row r="428" spans="1:15" s="22" customFormat="1">
      <c r="A428" s="12"/>
      <c r="B428" s="12"/>
      <c r="C428" s="12"/>
      <c r="D428" s="12"/>
      <c r="E428" s="12"/>
      <c r="F428" s="12"/>
      <c r="G428" s="12"/>
      <c r="H428" s="12"/>
      <c r="I428" s="12"/>
      <c r="J428" s="12"/>
      <c r="K428" s="12"/>
      <c r="L428" s="23"/>
      <c r="M428" s="12"/>
      <c r="N428" s="12"/>
      <c r="O428" s="12"/>
    </row>
    <row r="429" spans="1:15" s="22" customFormat="1">
      <c r="A429" s="12"/>
      <c r="B429" s="12"/>
      <c r="C429" s="12"/>
      <c r="D429" s="12"/>
      <c r="E429" s="12"/>
      <c r="F429" s="12"/>
      <c r="G429" s="12"/>
      <c r="H429" s="12"/>
      <c r="I429" s="12"/>
      <c r="J429" s="12"/>
      <c r="K429" s="12"/>
      <c r="L429" s="23"/>
      <c r="M429" s="12"/>
      <c r="N429" s="12"/>
      <c r="O429" s="12"/>
    </row>
    <row r="430" spans="1:15" s="22" customFormat="1">
      <c r="A430" s="12"/>
      <c r="B430" s="12"/>
      <c r="C430" s="12"/>
      <c r="D430" s="12"/>
      <c r="E430" s="12"/>
      <c r="F430" s="12"/>
      <c r="G430" s="12"/>
      <c r="H430" s="12"/>
      <c r="I430" s="12"/>
      <c r="J430" s="12"/>
      <c r="K430" s="12"/>
      <c r="L430" s="23"/>
      <c r="M430" s="12"/>
      <c r="N430" s="12"/>
      <c r="O430" s="12"/>
    </row>
    <row r="431" spans="1:15" s="22" customFormat="1">
      <c r="A431" s="12"/>
      <c r="B431" s="12"/>
      <c r="C431" s="12"/>
      <c r="D431" s="12"/>
      <c r="E431" s="12"/>
      <c r="F431" s="12"/>
      <c r="G431" s="12"/>
      <c r="H431" s="12"/>
      <c r="I431" s="12"/>
      <c r="J431" s="12"/>
      <c r="K431" s="12"/>
      <c r="L431" s="23"/>
      <c r="M431" s="12"/>
      <c r="N431" s="12"/>
      <c r="O431" s="12"/>
    </row>
    <row r="432" spans="1:15" s="22" customFormat="1">
      <c r="A432" s="12"/>
      <c r="B432" s="12"/>
      <c r="C432" s="12"/>
      <c r="D432" s="12"/>
      <c r="E432" s="12"/>
      <c r="F432" s="12"/>
      <c r="G432" s="12"/>
      <c r="H432" s="12"/>
      <c r="I432" s="12"/>
      <c r="J432" s="12"/>
      <c r="K432" s="12"/>
      <c r="L432" s="23"/>
      <c r="M432" s="12"/>
      <c r="N432" s="12"/>
      <c r="O432" s="12"/>
    </row>
    <row r="433" spans="1:15" s="22" customFormat="1">
      <c r="A433" s="12"/>
      <c r="B433" s="12"/>
      <c r="C433" s="12"/>
      <c r="D433" s="12"/>
      <c r="E433" s="12"/>
      <c r="F433" s="12"/>
      <c r="G433" s="12"/>
      <c r="H433" s="12"/>
      <c r="I433" s="12"/>
      <c r="J433" s="12"/>
      <c r="K433" s="12"/>
      <c r="L433" s="23"/>
      <c r="M433" s="12"/>
      <c r="N433" s="12"/>
      <c r="O433" s="12"/>
    </row>
    <row r="434" spans="1:15" s="22" customFormat="1">
      <c r="A434" s="12"/>
      <c r="B434" s="12"/>
      <c r="C434" s="12"/>
      <c r="D434" s="12"/>
      <c r="E434" s="12"/>
      <c r="F434" s="12"/>
      <c r="G434" s="12"/>
      <c r="H434" s="12"/>
      <c r="I434" s="12"/>
      <c r="J434" s="12"/>
      <c r="K434" s="12"/>
      <c r="L434" s="23"/>
      <c r="M434" s="12"/>
      <c r="N434" s="12"/>
      <c r="O434" s="12"/>
    </row>
    <row r="435" spans="1:15" s="22" customFormat="1">
      <c r="A435" s="12"/>
      <c r="B435" s="12"/>
      <c r="C435" s="12"/>
      <c r="D435" s="12"/>
      <c r="E435" s="12"/>
      <c r="F435" s="12"/>
      <c r="G435" s="12"/>
      <c r="H435" s="12"/>
      <c r="I435" s="12"/>
      <c r="J435" s="12"/>
      <c r="K435" s="12"/>
      <c r="L435" s="23"/>
      <c r="M435" s="12"/>
      <c r="N435" s="12"/>
      <c r="O435" s="12"/>
    </row>
    <row r="436" spans="1:15" s="22" customFormat="1">
      <c r="A436" s="12"/>
      <c r="B436" s="12"/>
      <c r="C436" s="12"/>
      <c r="D436" s="12"/>
      <c r="E436" s="12"/>
      <c r="F436" s="12"/>
      <c r="G436" s="12"/>
      <c r="H436" s="12"/>
      <c r="I436" s="12"/>
      <c r="J436" s="12"/>
      <c r="K436" s="12"/>
      <c r="L436" s="23"/>
      <c r="M436" s="12"/>
      <c r="N436" s="12"/>
      <c r="O436" s="12"/>
    </row>
    <row r="437" spans="1:15" s="22" customFormat="1">
      <c r="A437" s="12"/>
      <c r="B437" s="12"/>
      <c r="C437" s="12"/>
      <c r="D437" s="12"/>
      <c r="E437" s="12"/>
      <c r="F437" s="12"/>
      <c r="G437" s="12"/>
      <c r="H437" s="12"/>
      <c r="I437" s="12"/>
      <c r="J437" s="12"/>
      <c r="K437" s="12"/>
      <c r="L437" s="23"/>
      <c r="M437" s="12"/>
      <c r="N437" s="12"/>
      <c r="O437" s="12"/>
    </row>
    <row r="438" spans="1:15" s="22" customFormat="1">
      <c r="A438" s="12"/>
      <c r="B438" s="12"/>
      <c r="C438" s="12"/>
      <c r="D438" s="12"/>
      <c r="E438" s="12"/>
      <c r="F438" s="12"/>
      <c r="G438" s="12"/>
      <c r="H438" s="12"/>
      <c r="I438" s="12"/>
      <c r="J438" s="12"/>
      <c r="K438" s="12"/>
      <c r="L438" s="23"/>
      <c r="M438" s="12"/>
      <c r="N438" s="12"/>
      <c r="O438" s="12"/>
    </row>
    <row r="439" spans="1:15" s="22" customFormat="1">
      <c r="A439" s="12"/>
      <c r="B439" s="12"/>
      <c r="C439" s="12"/>
      <c r="D439" s="12"/>
      <c r="E439" s="12"/>
      <c r="F439" s="12"/>
      <c r="G439" s="12"/>
      <c r="H439" s="12"/>
      <c r="I439" s="12"/>
      <c r="J439" s="12"/>
      <c r="K439" s="12"/>
      <c r="L439" s="23"/>
      <c r="M439" s="12"/>
      <c r="N439" s="12"/>
      <c r="O439" s="12"/>
    </row>
    <row r="440" spans="1:15" s="22" customFormat="1">
      <c r="A440" s="12"/>
      <c r="B440" s="12"/>
      <c r="C440" s="12"/>
      <c r="D440" s="12"/>
      <c r="E440" s="12"/>
      <c r="F440" s="12"/>
      <c r="G440" s="12"/>
      <c r="H440" s="12"/>
      <c r="I440" s="12"/>
      <c r="J440" s="12"/>
      <c r="K440" s="12"/>
      <c r="L440" s="23"/>
      <c r="M440" s="12"/>
      <c r="N440" s="12"/>
      <c r="O440" s="12"/>
    </row>
    <row r="441" spans="1:15" s="22" customFormat="1">
      <c r="A441" s="12"/>
      <c r="B441" s="12"/>
      <c r="C441" s="12"/>
      <c r="D441" s="12"/>
      <c r="E441" s="12"/>
      <c r="F441" s="12"/>
      <c r="G441" s="12"/>
      <c r="H441" s="12"/>
      <c r="I441" s="12"/>
      <c r="J441" s="12"/>
      <c r="K441" s="12"/>
      <c r="L441" s="23"/>
      <c r="M441" s="12"/>
      <c r="N441" s="12"/>
      <c r="O441" s="12"/>
    </row>
    <row r="442" spans="1:15" s="22" customFormat="1">
      <c r="A442" s="12"/>
      <c r="B442" s="12"/>
      <c r="C442" s="12"/>
      <c r="D442" s="12"/>
      <c r="E442" s="12"/>
      <c r="F442" s="12"/>
      <c r="G442" s="12"/>
      <c r="H442" s="12"/>
      <c r="I442" s="12"/>
      <c r="J442" s="12"/>
      <c r="K442" s="12"/>
      <c r="L442" s="23"/>
      <c r="M442" s="12"/>
      <c r="N442" s="12"/>
      <c r="O442" s="12"/>
    </row>
    <row r="443" spans="1:15" s="22" customFormat="1">
      <c r="A443" s="12"/>
      <c r="B443" s="12"/>
      <c r="C443" s="12"/>
      <c r="D443" s="12"/>
      <c r="E443" s="12"/>
      <c r="F443" s="12"/>
      <c r="G443" s="12"/>
      <c r="H443" s="12"/>
      <c r="I443" s="12"/>
      <c r="J443" s="12"/>
      <c r="K443" s="12"/>
      <c r="L443" s="23"/>
      <c r="M443" s="12"/>
      <c r="N443" s="12"/>
      <c r="O443" s="12"/>
    </row>
    <row r="444" spans="1:15" s="22" customFormat="1">
      <c r="A444" s="12"/>
      <c r="B444" s="12"/>
      <c r="C444" s="12"/>
      <c r="D444" s="12"/>
      <c r="E444" s="12"/>
      <c r="F444" s="12"/>
      <c r="G444" s="12"/>
      <c r="H444" s="12"/>
      <c r="I444" s="12"/>
      <c r="J444" s="12"/>
      <c r="K444" s="12"/>
      <c r="L444" s="23"/>
      <c r="M444" s="12"/>
      <c r="N444" s="12"/>
      <c r="O444" s="12"/>
    </row>
    <row r="445" spans="1:15" s="22" customFormat="1">
      <c r="A445" s="12"/>
      <c r="B445" s="12"/>
      <c r="C445" s="12"/>
      <c r="D445" s="12"/>
      <c r="E445" s="12"/>
      <c r="F445" s="12"/>
      <c r="G445" s="12"/>
      <c r="H445" s="12"/>
      <c r="I445" s="12"/>
      <c r="J445" s="12"/>
      <c r="K445" s="12"/>
      <c r="L445" s="23"/>
      <c r="M445" s="12"/>
      <c r="N445" s="12"/>
      <c r="O445" s="12"/>
    </row>
    <row r="446" spans="1:15" s="22" customFormat="1">
      <c r="A446" s="12"/>
      <c r="B446" s="12"/>
      <c r="C446" s="12"/>
      <c r="D446" s="12"/>
      <c r="E446" s="12"/>
      <c r="F446" s="12"/>
      <c r="G446" s="12"/>
      <c r="H446" s="12"/>
      <c r="I446" s="12"/>
      <c r="J446" s="12"/>
      <c r="K446" s="12"/>
      <c r="L446" s="23"/>
      <c r="M446" s="12"/>
      <c r="N446" s="12"/>
      <c r="O446" s="12"/>
    </row>
    <row r="447" spans="1:15" s="22" customFormat="1">
      <c r="A447" s="12"/>
      <c r="B447" s="12"/>
      <c r="C447" s="12"/>
      <c r="D447" s="12"/>
      <c r="E447" s="12"/>
      <c r="F447" s="12"/>
      <c r="G447" s="12"/>
      <c r="H447" s="12"/>
      <c r="I447" s="12"/>
      <c r="J447" s="12"/>
      <c r="K447" s="12"/>
      <c r="L447" s="23"/>
      <c r="M447" s="12"/>
      <c r="N447" s="12"/>
      <c r="O447" s="12"/>
    </row>
    <row r="448" spans="1:15" s="22" customFormat="1">
      <c r="A448" s="12"/>
      <c r="B448" s="12"/>
      <c r="C448" s="12"/>
      <c r="D448" s="12"/>
      <c r="E448" s="12"/>
      <c r="F448" s="12"/>
      <c r="G448" s="12"/>
      <c r="H448" s="12"/>
      <c r="I448" s="12"/>
      <c r="J448" s="12"/>
      <c r="K448" s="12"/>
      <c r="L448" s="23"/>
      <c r="M448" s="12"/>
      <c r="N448" s="12"/>
      <c r="O448" s="12"/>
    </row>
    <row r="449" spans="1:15" s="22" customFormat="1">
      <c r="A449" s="12"/>
      <c r="B449" s="12"/>
      <c r="C449" s="12"/>
      <c r="D449" s="12"/>
      <c r="E449" s="12"/>
      <c r="F449" s="12"/>
      <c r="G449" s="12"/>
      <c r="H449" s="12"/>
      <c r="I449" s="12"/>
      <c r="J449" s="12"/>
      <c r="K449" s="12"/>
      <c r="L449" s="23"/>
      <c r="M449" s="12"/>
      <c r="N449" s="12"/>
      <c r="O449" s="12"/>
    </row>
    <row r="450" spans="1:15" s="22" customFormat="1">
      <c r="A450" s="12"/>
      <c r="B450" s="12"/>
      <c r="C450" s="12"/>
      <c r="D450" s="12"/>
      <c r="E450" s="12"/>
      <c r="F450" s="12"/>
      <c r="G450" s="12"/>
      <c r="H450" s="12"/>
      <c r="I450" s="12"/>
      <c r="J450" s="12"/>
      <c r="K450" s="12"/>
      <c r="L450" s="23"/>
      <c r="M450" s="12"/>
      <c r="N450" s="12"/>
      <c r="O450" s="12"/>
    </row>
    <row r="451" spans="1:15" s="22" customFormat="1">
      <c r="A451" s="12"/>
      <c r="B451" s="12"/>
      <c r="C451" s="12"/>
      <c r="D451" s="12"/>
      <c r="E451" s="12"/>
      <c r="F451" s="12"/>
      <c r="G451" s="12"/>
      <c r="H451" s="12"/>
      <c r="I451" s="12"/>
      <c r="J451" s="12"/>
      <c r="K451" s="12"/>
      <c r="L451" s="23"/>
      <c r="M451" s="12"/>
      <c r="N451" s="12"/>
      <c r="O451" s="12"/>
    </row>
    <row r="452" spans="1:15" s="22" customFormat="1">
      <c r="A452" s="12"/>
      <c r="B452" s="12"/>
      <c r="C452" s="12"/>
      <c r="D452" s="12"/>
      <c r="E452" s="12"/>
      <c r="F452" s="12"/>
      <c r="G452" s="12"/>
      <c r="H452" s="12"/>
      <c r="I452" s="12"/>
      <c r="J452" s="12"/>
      <c r="K452" s="12"/>
      <c r="L452" s="23"/>
      <c r="M452" s="12"/>
      <c r="N452" s="12"/>
      <c r="O452" s="12"/>
    </row>
    <row r="453" spans="1:15" s="22" customFormat="1">
      <c r="A453" s="12"/>
      <c r="B453" s="12"/>
      <c r="C453" s="12"/>
      <c r="D453" s="12"/>
      <c r="E453" s="12"/>
      <c r="F453" s="12"/>
      <c r="G453" s="12"/>
      <c r="H453" s="12"/>
      <c r="I453" s="12"/>
      <c r="J453" s="12"/>
      <c r="K453" s="12"/>
      <c r="L453" s="23"/>
      <c r="M453" s="12"/>
      <c r="N453" s="12"/>
      <c r="O453" s="12"/>
    </row>
    <row r="454" spans="1:15" s="22" customFormat="1">
      <c r="A454" s="12"/>
      <c r="B454" s="12"/>
      <c r="C454" s="12"/>
      <c r="D454" s="12"/>
      <c r="E454" s="12"/>
      <c r="F454" s="12"/>
      <c r="G454" s="12"/>
      <c r="H454" s="12"/>
      <c r="I454" s="12"/>
      <c r="J454" s="12"/>
      <c r="K454" s="12"/>
      <c r="L454" s="23"/>
      <c r="M454" s="12"/>
      <c r="N454" s="12"/>
      <c r="O454" s="12"/>
    </row>
    <row r="455" spans="1:15" s="22" customFormat="1">
      <c r="A455" s="12"/>
      <c r="B455" s="12"/>
      <c r="C455" s="12"/>
      <c r="D455" s="12"/>
      <c r="E455" s="12"/>
      <c r="F455" s="12"/>
      <c r="G455" s="12"/>
      <c r="H455" s="12"/>
      <c r="I455" s="12"/>
      <c r="J455" s="12"/>
      <c r="K455" s="12"/>
      <c r="L455" s="23"/>
      <c r="M455" s="12"/>
      <c r="N455" s="12"/>
      <c r="O455" s="12"/>
    </row>
    <row r="456" spans="1:15" s="22" customFormat="1">
      <c r="A456" s="12"/>
      <c r="B456" s="12"/>
      <c r="C456" s="12"/>
      <c r="D456" s="12"/>
      <c r="E456" s="12"/>
      <c r="F456" s="12"/>
      <c r="G456" s="12"/>
      <c r="H456" s="12"/>
      <c r="I456" s="12"/>
      <c r="J456" s="12"/>
      <c r="K456" s="12"/>
      <c r="L456" s="23"/>
      <c r="M456" s="12"/>
      <c r="N456" s="12"/>
      <c r="O456" s="12"/>
    </row>
    <row r="457" spans="1:15" s="22" customFormat="1">
      <c r="A457" s="12"/>
      <c r="B457" s="12"/>
      <c r="C457" s="12"/>
      <c r="D457" s="12"/>
      <c r="E457" s="12"/>
      <c r="F457" s="12"/>
      <c r="G457" s="12"/>
      <c r="H457" s="12"/>
      <c r="I457" s="12"/>
      <c r="J457" s="12"/>
      <c r="K457" s="12"/>
      <c r="L457" s="23"/>
      <c r="M457" s="12"/>
      <c r="N457" s="12"/>
      <c r="O457" s="12"/>
    </row>
    <row r="458" spans="1:15" s="22" customFormat="1">
      <c r="A458" s="12"/>
      <c r="B458" s="12"/>
      <c r="C458" s="12"/>
      <c r="D458" s="12"/>
      <c r="E458" s="12"/>
      <c r="F458" s="12"/>
      <c r="G458" s="12"/>
      <c r="H458" s="12"/>
      <c r="I458" s="12"/>
      <c r="J458" s="12"/>
      <c r="K458" s="12"/>
      <c r="L458" s="23"/>
      <c r="M458" s="12"/>
      <c r="N458" s="12"/>
      <c r="O458" s="12"/>
    </row>
    <row r="459" spans="1:15" s="22" customFormat="1">
      <c r="A459" s="12"/>
      <c r="B459" s="12"/>
      <c r="C459" s="12"/>
      <c r="D459" s="12"/>
      <c r="E459" s="12"/>
      <c r="F459" s="12"/>
      <c r="G459" s="12"/>
      <c r="H459" s="12"/>
      <c r="I459" s="12"/>
      <c r="J459" s="12"/>
      <c r="K459" s="12"/>
      <c r="L459" s="23"/>
      <c r="M459" s="12"/>
      <c r="N459" s="12"/>
      <c r="O459" s="12"/>
    </row>
    <row r="460" spans="1:15" s="22" customFormat="1">
      <c r="A460" s="12"/>
      <c r="B460" s="12"/>
      <c r="C460" s="12"/>
      <c r="D460" s="12"/>
      <c r="E460" s="12"/>
      <c r="F460" s="12"/>
      <c r="G460" s="12"/>
      <c r="H460" s="12"/>
      <c r="I460" s="12"/>
      <c r="J460" s="12"/>
      <c r="K460" s="12"/>
      <c r="L460" s="23"/>
      <c r="M460" s="12"/>
      <c r="N460" s="12"/>
      <c r="O460" s="12"/>
    </row>
    <row r="461" spans="1:15" s="22" customFormat="1">
      <c r="A461" s="12"/>
      <c r="B461" s="12"/>
      <c r="C461" s="12"/>
      <c r="D461" s="12"/>
      <c r="E461" s="12"/>
      <c r="F461" s="12"/>
      <c r="G461" s="12"/>
      <c r="H461" s="12"/>
      <c r="I461" s="12"/>
      <c r="J461" s="12"/>
      <c r="K461" s="12"/>
      <c r="L461" s="23"/>
      <c r="M461" s="12"/>
      <c r="N461" s="12"/>
      <c r="O461" s="12"/>
    </row>
    <row r="462" spans="1:15" s="22" customFormat="1">
      <c r="A462" s="12"/>
      <c r="B462" s="12"/>
      <c r="C462" s="12"/>
      <c r="D462" s="12"/>
      <c r="E462" s="12"/>
      <c r="F462" s="12"/>
      <c r="G462" s="12"/>
      <c r="H462" s="12"/>
      <c r="I462" s="12"/>
      <c r="J462" s="12"/>
      <c r="K462" s="12"/>
      <c r="L462" s="23"/>
      <c r="M462" s="12"/>
      <c r="N462" s="12"/>
      <c r="O462" s="12"/>
    </row>
    <row r="463" spans="1:15" s="22" customFormat="1">
      <c r="A463" s="12"/>
      <c r="B463" s="12"/>
      <c r="C463" s="12"/>
      <c r="D463" s="12"/>
      <c r="E463" s="12"/>
      <c r="F463" s="12"/>
      <c r="G463" s="12"/>
      <c r="H463" s="12"/>
      <c r="I463" s="12"/>
      <c r="J463" s="12"/>
      <c r="K463" s="12"/>
      <c r="L463" s="23"/>
      <c r="M463" s="12"/>
      <c r="N463" s="12"/>
      <c r="O463" s="12"/>
    </row>
    <row r="464" spans="1:15" s="22" customFormat="1">
      <c r="A464" s="12"/>
      <c r="B464" s="12"/>
      <c r="C464" s="12"/>
      <c r="D464" s="12"/>
      <c r="E464" s="12"/>
      <c r="F464" s="12"/>
      <c r="G464" s="12"/>
      <c r="H464" s="12"/>
      <c r="I464" s="12"/>
      <c r="J464" s="12"/>
      <c r="K464" s="12"/>
      <c r="L464" s="23"/>
      <c r="M464" s="12"/>
      <c r="N464" s="12"/>
      <c r="O464" s="12"/>
    </row>
    <row r="465" spans="1:15" s="22" customFormat="1">
      <c r="A465" s="12"/>
      <c r="B465" s="12"/>
      <c r="C465" s="12"/>
      <c r="D465" s="12"/>
      <c r="E465" s="12"/>
      <c r="F465" s="12"/>
      <c r="G465" s="12"/>
      <c r="H465" s="12"/>
      <c r="I465" s="12"/>
      <c r="J465" s="12"/>
      <c r="K465" s="12"/>
      <c r="L465" s="23"/>
      <c r="M465" s="12"/>
      <c r="N465" s="12"/>
      <c r="O465" s="12"/>
    </row>
    <row r="466" spans="1:15" s="22" customFormat="1">
      <c r="A466" s="12"/>
      <c r="B466" s="12"/>
      <c r="C466" s="12"/>
      <c r="D466" s="12"/>
      <c r="E466" s="12"/>
      <c r="F466" s="12"/>
      <c r="G466" s="12"/>
      <c r="H466" s="12"/>
      <c r="I466" s="12"/>
      <c r="J466" s="12"/>
      <c r="K466" s="12"/>
      <c r="L466" s="23"/>
      <c r="M466" s="12"/>
      <c r="N466" s="12"/>
      <c r="O466" s="12"/>
    </row>
    <row r="467" spans="1:15" s="22" customFormat="1">
      <c r="A467" s="12"/>
      <c r="B467" s="12"/>
      <c r="C467" s="12"/>
      <c r="D467" s="12"/>
      <c r="E467" s="12"/>
      <c r="F467" s="12"/>
      <c r="G467" s="12"/>
      <c r="H467" s="12"/>
      <c r="I467" s="12"/>
      <c r="J467" s="12"/>
      <c r="K467" s="12"/>
      <c r="L467" s="23"/>
      <c r="M467" s="12"/>
      <c r="N467" s="12"/>
      <c r="O467" s="12"/>
    </row>
    <row r="468" spans="1:15" s="22" customFormat="1">
      <c r="A468" s="12"/>
      <c r="B468" s="12"/>
      <c r="C468" s="12"/>
      <c r="D468" s="12"/>
      <c r="E468" s="12"/>
      <c r="F468" s="12"/>
      <c r="G468" s="12"/>
      <c r="H468" s="12"/>
      <c r="I468" s="12"/>
      <c r="J468" s="12"/>
      <c r="K468" s="12"/>
      <c r="L468" s="23"/>
      <c r="M468" s="12"/>
      <c r="N468" s="12"/>
      <c r="O468" s="12"/>
    </row>
    <row r="469" spans="1:15" s="22" customFormat="1">
      <c r="A469" s="12"/>
      <c r="B469" s="12"/>
      <c r="C469" s="12"/>
      <c r="D469" s="12"/>
      <c r="E469" s="12"/>
      <c r="F469" s="12"/>
      <c r="G469" s="12"/>
      <c r="H469" s="12"/>
      <c r="I469" s="12"/>
      <c r="J469" s="12"/>
      <c r="K469" s="12"/>
      <c r="L469" s="23"/>
      <c r="M469" s="12"/>
      <c r="N469" s="12"/>
      <c r="O469" s="12"/>
    </row>
    <row r="470" spans="1:15" s="22" customFormat="1">
      <c r="A470" s="12"/>
      <c r="B470" s="12"/>
      <c r="C470" s="12"/>
      <c r="D470" s="12"/>
      <c r="E470" s="12"/>
      <c r="F470" s="12"/>
      <c r="G470" s="12"/>
      <c r="H470" s="12"/>
      <c r="I470" s="12"/>
      <c r="J470" s="12"/>
      <c r="K470" s="12"/>
      <c r="L470" s="23"/>
      <c r="M470" s="12"/>
      <c r="N470" s="12"/>
      <c r="O470" s="12"/>
    </row>
    <row r="471" spans="1:15" s="22" customFormat="1">
      <c r="A471" s="12"/>
      <c r="B471" s="12"/>
      <c r="C471" s="12"/>
      <c r="D471" s="12"/>
      <c r="E471" s="12"/>
      <c r="F471" s="12"/>
      <c r="G471" s="12"/>
      <c r="H471" s="12"/>
      <c r="I471" s="12"/>
      <c r="J471" s="12"/>
      <c r="K471" s="12"/>
      <c r="L471" s="23"/>
      <c r="M471" s="12"/>
      <c r="N471" s="12"/>
      <c r="O471" s="12"/>
    </row>
    <row r="472" spans="1:15" s="22" customFormat="1">
      <c r="A472" s="12"/>
      <c r="B472" s="12"/>
      <c r="C472" s="12"/>
      <c r="D472" s="12"/>
      <c r="E472" s="12"/>
      <c r="F472" s="12"/>
      <c r="G472" s="12"/>
      <c r="H472" s="12"/>
      <c r="I472" s="12"/>
      <c r="J472" s="12"/>
      <c r="K472" s="12"/>
      <c r="L472" s="23"/>
      <c r="M472" s="12"/>
      <c r="N472" s="12"/>
      <c r="O472" s="12"/>
    </row>
    <row r="473" spans="1:15" s="22" customFormat="1">
      <c r="A473" s="12"/>
      <c r="B473" s="12"/>
      <c r="C473" s="12"/>
      <c r="D473" s="12"/>
      <c r="E473" s="12"/>
      <c r="F473" s="12"/>
      <c r="G473" s="12"/>
      <c r="H473" s="12"/>
      <c r="I473" s="12"/>
      <c r="J473" s="12"/>
      <c r="K473" s="12"/>
      <c r="L473" s="23"/>
      <c r="M473" s="12"/>
      <c r="N473" s="12"/>
      <c r="O473" s="12"/>
    </row>
    <row r="474" spans="1:15" s="22" customFormat="1">
      <c r="A474" s="12"/>
      <c r="B474" s="12"/>
      <c r="C474" s="12"/>
      <c r="D474" s="12"/>
      <c r="E474" s="12"/>
      <c r="F474" s="12"/>
      <c r="G474" s="12"/>
      <c r="H474" s="12"/>
      <c r="I474" s="12"/>
      <c r="J474" s="12"/>
      <c r="K474" s="12"/>
      <c r="L474" s="23"/>
      <c r="M474" s="12"/>
      <c r="N474" s="12"/>
      <c r="O474" s="12"/>
    </row>
    <row r="475" spans="1:15" s="22" customFormat="1">
      <c r="A475" s="12"/>
      <c r="B475" s="12"/>
      <c r="C475" s="12"/>
      <c r="D475" s="12"/>
      <c r="E475" s="12"/>
      <c r="F475" s="12"/>
      <c r="G475" s="12"/>
      <c r="H475" s="12"/>
      <c r="I475" s="12"/>
      <c r="J475" s="12"/>
      <c r="K475" s="12"/>
      <c r="L475" s="23"/>
      <c r="M475" s="12"/>
      <c r="N475" s="12"/>
      <c r="O475" s="12"/>
    </row>
    <row r="476" spans="1:15" s="22" customFormat="1">
      <c r="A476" s="12"/>
      <c r="B476" s="12"/>
      <c r="C476" s="12"/>
      <c r="D476" s="12"/>
      <c r="E476" s="12"/>
      <c r="F476" s="12"/>
      <c r="G476" s="12"/>
      <c r="H476" s="12"/>
      <c r="I476" s="12"/>
      <c r="J476" s="12"/>
      <c r="K476" s="12"/>
      <c r="L476" s="23"/>
      <c r="M476" s="12"/>
      <c r="N476" s="12"/>
      <c r="O476" s="12"/>
    </row>
    <row r="477" spans="1:15" s="22" customFormat="1">
      <c r="A477" s="12"/>
      <c r="B477" s="12"/>
      <c r="C477" s="12"/>
      <c r="D477" s="12"/>
      <c r="E477" s="12"/>
      <c r="F477" s="12"/>
      <c r="G477" s="12"/>
      <c r="H477" s="12"/>
      <c r="I477" s="12"/>
      <c r="J477" s="12"/>
      <c r="K477" s="12"/>
      <c r="L477" s="23"/>
      <c r="M477" s="12"/>
      <c r="N477" s="12"/>
      <c r="O477" s="12"/>
    </row>
    <row r="478" spans="1:15" s="22" customFormat="1">
      <c r="A478" s="12"/>
      <c r="B478" s="12"/>
      <c r="C478" s="12"/>
      <c r="D478" s="12"/>
      <c r="E478" s="12"/>
      <c r="F478" s="12"/>
      <c r="G478" s="12"/>
      <c r="H478" s="12"/>
      <c r="I478" s="12"/>
      <c r="J478" s="12"/>
      <c r="K478" s="12"/>
      <c r="L478" s="23"/>
      <c r="M478" s="12"/>
      <c r="N478" s="12"/>
      <c r="O478" s="12"/>
    </row>
    <row r="479" spans="1:15" s="22" customFormat="1">
      <c r="A479" s="12"/>
      <c r="B479" s="12"/>
      <c r="C479" s="12"/>
      <c r="D479" s="12"/>
      <c r="E479" s="12"/>
      <c r="F479" s="12"/>
      <c r="G479" s="12"/>
      <c r="H479" s="12"/>
      <c r="I479" s="12"/>
      <c r="J479" s="12"/>
      <c r="K479" s="12"/>
      <c r="L479" s="23"/>
      <c r="M479" s="12"/>
      <c r="N479" s="12"/>
      <c r="O479" s="12"/>
    </row>
    <row r="480" spans="1:15" s="22" customFormat="1">
      <c r="A480" s="12"/>
      <c r="B480" s="12"/>
      <c r="C480" s="12"/>
      <c r="D480" s="12"/>
      <c r="E480" s="12"/>
      <c r="F480" s="12"/>
      <c r="G480" s="12"/>
      <c r="H480" s="12"/>
      <c r="I480" s="12"/>
      <c r="J480" s="12"/>
      <c r="K480" s="12"/>
      <c r="L480" s="23"/>
      <c r="M480" s="12"/>
      <c r="N480" s="12"/>
      <c r="O480" s="12"/>
    </row>
    <row r="481" spans="1:15" s="22" customFormat="1">
      <c r="A481" s="12"/>
      <c r="B481" s="12"/>
      <c r="C481" s="12"/>
      <c r="D481" s="12"/>
      <c r="E481" s="12"/>
      <c r="F481" s="12"/>
      <c r="G481" s="12"/>
      <c r="H481" s="12"/>
      <c r="I481" s="12"/>
      <c r="J481" s="12"/>
      <c r="K481" s="12"/>
      <c r="L481" s="23"/>
      <c r="M481" s="12"/>
      <c r="N481" s="12"/>
      <c r="O481" s="12"/>
    </row>
    <row r="482" spans="1:15" s="22" customFormat="1">
      <c r="A482" s="12"/>
      <c r="B482" s="12"/>
      <c r="C482" s="12"/>
      <c r="D482" s="12"/>
      <c r="E482" s="12"/>
      <c r="F482" s="12"/>
      <c r="G482" s="12"/>
      <c r="H482" s="12"/>
      <c r="I482" s="12"/>
      <c r="J482" s="12"/>
      <c r="K482" s="12"/>
      <c r="L482" s="23"/>
      <c r="M482" s="12"/>
      <c r="N482" s="12"/>
      <c r="O482" s="12"/>
    </row>
    <row r="483" spans="1:15" s="22" customFormat="1">
      <c r="A483" s="12"/>
      <c r="B483" s="12"/>
      <c r="C483" s="12"/>
      <c r="D483" s="12"/>
      <c r="E483" s="12"/>
      <c r="F483" s="12"/>
      <c r="G483" s="12"/>
      <c r="H483" s="12"/>
      <c r="I483" s="12"/>
      <c r="J483" s="12"/>
      <c r="K483" s="12"/>
      <c r="L483" s="23"/>
      <c r="M483" s="12"/>
      <c r="N483" s="12"/>
      <c r="O483" s="12"/>
    </row>
    <row r="484" spans="1:15" s="22" customFormat="1">
      <c r="A484" s="12"/>
      <c r="B484" s="12"/>
      <c r="C484" s="12"/>
      <c r="D484" s="12"/>
      <c r="E484" s="12"/>
      <c r="F484" s="12"/>
      <c r="G484" s="12"/>
      <c r="H484" s="12"/>
      <c r="I484" s="12"/>
      <c r="J484" s="12"/>
      <c r="K484" s="12"/>
      <c r="L484" s="23"/>
      <c r="M484" s="12"/>
      <c r="N484" s="12"/>
      <c r="O484" s="12"/>
    </row>
    <row r="485" spans="1:15" s="22" customFormat="1">
      <c r="A485" s="12"/>
      <c r="B485" s="12"/>
      <c r="C485" s="12"/>
      <c r="D485" s="12"/>
      <c r="E485" s="12"/>
      <c r="F485" s="12"/>
      <c r="G485" s="12"/>
      <c r="H485" s="12"/>
      <c r="I485" s="12"/>
      <c r="J485" s="12"/>
      <c r="K485" s="12"/>
      <c r="L485" s="23"/>
      <c r="M485" s="12"/>
      <c r="N485" s="12"/>
      <c r="O485" s="12"/>
    </row>
    <row r="486" spans="1:15" s="22" customFormat="1">
      <c r="A486" s="12"/>
      <c r="B486" s="12"/>
      <c r="C486" s="12"/>
      <c r="D486" s="12"/>
      <c r="E486" s="12"/>
      <c r="F486" s="12"/>
      <c r="G486" s="12"/>
      <c r="H486" s="12"/>
      <c r="I486" s="12"/>
      <c r="J486" s="12"/>
      <c r="K486" s="12"/>
      <c r="L486" s="23"/>
      <c r="M486" s="12"/>
      <c r="N486" s="12"/>
      <c r="O486" s="12"/>
    </row>
    <row r="487" spans="1:15" s="22" customFormat="1">
      <c r="A487" s="12"/>
      <c r="B487" s="12"/>
      <c r="C487" s="12"/>
      <c r="D487" s="12"/>
      <c r="E487" s="12"/>
      <c r="F487" s="12"/>
      <c r="G487" s="12"/>
      <c r="H487" s="12"/>
      <c r="I487" s="12"/>
      <c r="J487" s="12"/>
      <c r="K487" s="12"/>
      <c r="L487" s="23"/>
      <c r="M487" s="12"/>
      <c r="N487" s="12"/>
      <c r="O487" s="12"/>
    </row>
    <row r="488" spans="1:15" s="22" customFormat="1">
      <c r="A488" s="12"/>
      <c r="B488" s="12"/>
      <c r="C488" s="12"/>
      <c r="D488" s="12"/>
      <c r="E488" s="12"/>
      <c r="F488" s="12"/>
      <c r="G488" s="12"/>
      <c r="H488" s="12"/>
      <c r="I488" s="12"/>
      <c r="J488" s="12"/>
      <c r="K488" s="12"/>
      <c r="L488" s="23"/>
      <c r="M488" s="12"/>
      <c r="N488" s="12"/>
      <c r="O488" s="12"/>
    </row>
    <row r="489" spans="1:15" s="22" customFormat="1">
      <c r="A489" s="12"/>
      <c r="B489" s="12"/>
      <c r="C489" s="12"/>
      <c r="D489" s="12"/>
      <c r="E489" s="12"/>
      <c r="F489" s="12"/>
      <c r="G489" s="12"/>
      <c r="H489" s="12"/>
      <c r="I489" s="12"/>
      <c r="J489" s="12"/>
      <c r="K489" s="12"/>
      <c r="L489" s="23"/>
      <c r="M489" s="12"/>
      <c r="N489" s="12"/>
      <c r="O489" s="12"/>
    </row>
    <row r="490" spans="1:15" s="22" customFormat="1">
      <c r="A490" s="12"/>
      <c r="B490" s="12"/>
      <c r="C490" s="12"/>
      <c r="D490" s="12"/>
      <c r="E490" s="12"/>
      <c r="F490" s="12"/>
      <c r="G490" s="12"/>
      <c r="H490" s="12"/>
      <c r="I490" s="12"/>
      <c r="J490" s="12"/>
      <c r="K490" s="12"/>
      <c r="L490" s="23"/>
      <c r="M490" s="12"/>
      <c r="N490" s="12"/>
      <c r="O490" s="12"/>
    </row>
    <row r="491" spans="1:15" s="22" customFormat="1">
      <c r="A491" s="12"/>
      <c r="B491" s="12"/>
      <c r="C491" s="12"/>
      <c r="D491" s="12"/>
      <c r="E491" s="12"/>
      <c r="F491" s="12"/>
      <c r="G491" s="12"/>
      <c r="H491" s="12"/>
      <c r="I491" s="12"/>
      <c r="J491" s="12"/>
      <c r="K491" s="12"/>
      <c r="L491" s="23"/>
      <c r="M491" s="12"/>
      <c r="N491" s="12"/>
      <c r="O491" s="12"/>
    </row>
    <row r="492" spans="1:15" s="22" customFormat="1">
      <c r="A492" s="12"/>
      <c r="B492" s="12"/>
      <c r="C492" s="12"/>
      <c r="D492" s="12"/>
      <c r="E492" s="12"/>
      <c r="F492" s="12"/>
      <c r="G492" s="12"/>
      <c r="H492" s="12"/>
      <c r="I492" s="12"/>
      <c r="J492" s="12"/>
      <c r="K492" s="12"/>
      <c r="L492" s="23"/>
      <c r="M492" s="12"/>
      <c r="N492" s="12"/>
      <c r="O492" s="12"/>
    </row>
    <row r="493" spans="1:15" s="22" customFormat="1">
      <c r="A493" s="12"/>
      <c r="B493" s="12"/>
      <c r="C493" s="12"/>
      <c r="D493" s="12"/>
      <c r="E493" s="12"/>
      <c r="F493" s="12"/>
      <c r="G493" s="12"/>
      <c r="H493" s="12"/>
      <c r="I493" s="12"/>
      <c r="J493" s="12"/>
      <c r="K493" s="12"/>
      <c r="L493" s="23"/>
      <c r="M493" s="12"/>
      <c r="N493" s="12"/>
      <c r="O493" s="12"/>
    </row>
    <row r="494" spans="1:15" s="22" customFormat="1">
      <c r="A494" s="12"/>
      <c r="B494" s="12"/>
      <c r="C494" s="12"/>
      <c r="D494" s="12"/>
      <c r="E494" s="12"/>
      <c r="F494" s="12"/>
      <c r="G494" s="12"/>
      <c r="H494" s="12"/>
      <c r="I494" s="12"/>
      <c r="J494" s="12"/>
      <c r="K494" s="12"/>
      <c r="L494" s="23"/>
      <c r="M494" s="12"/>
      <c r="N494" s="12"/>
      <c r="O494" s="12"/>
    </row>
    <row r="495" spans="1:15" s="22" customFormat="1">
      <c r="A495" s="12"/>
      <c r="B495" s="12"/>
      <c r="C495" s="12"/>
      <c r="D495" s="12"/>
      <c r="E495" s="12"/>
      <c r="F495" s="12"/>
      <c r="G495" s="12"/>
      <c r="H495" s="12"/>
      <c r="I495" s="12"/>
      <c r="J495" s="12"/>
      <c r="K495" s="12"/>
      <c r="L495" s="23"/>
      <c r="M495" s="12"/>
      <c r="N495" s="12"/>
      <c r="O495" s="12"/>
    </row>
    <row r="496" spans="1:15" s="22" customFormat="1">
      <c r="A496" s="12"/>
      <c r="B496" s="12"/>
      <c r="C496" s="12"/>
      <c r="D496" s="12"/>
      <c r="E496" s="12"/>
      <c r="F496" s="12"/>
      <c r="G496" s="12"/>
      <c r="H496" s="12"/>
      <c r="I496" s="12"/>
      <c r="J496" s="12"/>
      <c r="K496" s="12"/>
      <c r="L496" s="23"/>
      <c r="M496" s="12"/>
      <c r="N496" s="12"/>
      <c r="O496" s="12"/>
    </row>
    <row r="497" spans="1:15" s="22" customFormat="1">
      <c r="A497" s="12"/>
      <c r="B497" s="12"/>
      <c r="C497" s="12"/>
      <c r="D497" s="12"/>
      <c r="E497" s="12"/>
      <c r="F497" s="12"/>
      <c r="G497" s="12"/>
      <c r="H497" s="12"/>
      <c r="I497" s="12"/>
      <c r="J497" s="12"/>
      <c r="K497" s="12"/>
      <c r="L497" s="23"/>
      <c r="M497" s="12"/>
      <c r="N497" s="12"/>
      <c r="O497" s="12"/>
    </row>
    <row r="498" spans="1:15" s="22" customFormat="1">
      <c r="A498" s="12"/>
      <c r="B498" s="12"/>
      <c r="C498" s="12"/>
      <c r="D498" s="12"/>
      <c r="E498" s="12"/>
      <c r="F498" s="12"/>
      <c r="G498" s="12"/>
      <c r="H498" s="12"/>
      <c r="I498" s="12"/>
      <c r="J498" s="12"/>
      <c r="K498" s="12"/>
      <c r="L498" s="23"/>
      <c r="M498" s="12"/>
      <c r="N498" s="12"/>
      <c r="O498" s="12"/>
    </row>
    <row r="499" spans="1:15" s="22" customFormat="1">
      <c r="A499" s="12"/>
      <c r="B499" s="12"/>
      <c r="C499" s="12"/>
      <c r="D499" s="12"/>
      <c r="E499" s="12"/>
      <c r="F499" s="12"/>
      <c r="G499" s="12"/>
      <c r="H499" s="12"/>
      <c r="I499" s="12"/>
      <c r="J499" s="12"/>
      <c r="K499" s="12"/>
      <c r="L499" s="23"/>
      <c r="M499" s="12"/>
      <c r="N499" s="12"/>
      <c r="O499" s="12"/>
    </row>
    <row r="500" spans="1:15" s="22" customFormat="1">
      <c r="A500" s="12"/>
      <c r="B500" s="12"/>
      <c r="C500" s="12"/>
      <c r="D500" s="12"/>
      <c r="E500" s="12"/>
      <c r="F500" s="12"/>
      <c r="G500" s="12"/>
      <c r="H500" s="12"/>
      <c r="I500" s="12"/>
      <c r="J500" s="12"/>
      <c r="K500" s="12"/>
      <c r="L500" s="23"/>
      <c r="M500" s="12"/>
      <c r="N500" s="12"/>
      <c r="O500" s="12"/>
    </row>
    <row r="501" spans="1:15" s="22" customFormat="1">
      <c r="A501" s="12"/>
      <c r="B501" s="12"/>
      <c r="C501" s="12"/>
      <c r="D501" s="12"/>
      <c r="E501" s="12"/>
      <c r="F501" s="12"/>
      <c r="G501" s="12"/>
      <c r="H501" s="12"/>
      <c r="I501" s="12"/>
      <c r="J501" s="12"/>
      <c r="K501" s="12"/>
      <c r="L501" s="23"/>
      <c r="M501" s="12"/>
      <c r="N501" s="12"/>
      <c r="O501" s="12"/>
    </row>
    <row r="502" spans="1:15" s="22" customFormat="1">
      <c r="A502" s="12"/>
      <c r="B502" s="12"/>
      <c r="C502" s="12"/>
      <c r="D502" s="12"/>
      <c r="E502" s="12"/>
      <c r="F502" s="12"/>
      <c r="G502" s="12"/>
      <c r="H502" s="12"/>
      <c r="I502" s="12"/>
      <c r="J502" s="12"/>
      <c r="K502" s="12"/>
      <c r="L502" s="23"/>
      <c r="M502" s="12"/>
      <c r="N502" s="12"/>
      <c r="O502" s="12"/>
    </row>
    <row r="503" spans="1:15" s="22" customFormat="1">
      <c r="A503" s="12"/>
      <c r="B503" s="12"/>
      <c r="C503" s="12"/>
      <c r="D503" s="12"/>
      <c r="E503" s="12"/>
      <c r="F503" s="12"/>
      <c r="G503" s="12"/>
      <c r="H503" s="12"/>
      <c r="I503" s="12"/>
      <c r="J503" s="12"/>
      <c r="K503" s="12"/>
      <c r="L503" s="23"/>
      <c r="M503" s="12"/>
      <c r="N503" s="12"/>
      <c r="O503" s="12"/>
    </row>
    <row r="504" spans="1:15" s="22" customFormat="1">
      <c r="A504" s="12"/>
      <c r="B504" s="12"/>
      <c r="C504" s="12"/>
      <c r="D504" s="12"/>
      <c r="E504" s="12"/>
      <c r="F504" s="12"/>
      <c r="G504" s="12"/>
      <c r="H504" s="12"/>
      <c r="I504" s="12"/>
      <c r="J504" s="12"/>
      <c r="K504" s="12"/>
      <c r="L504" s="23"/>
      <c r="M504" s="12"/>
      <c r="N504" s="12"/>
      <c r="O504" s="12"/>
    </row>
    <row r="505" spans="1:15" s="22" customFormat="1">
      <c r="A505" s="12"/>
      <c r="B505" s="12"/>
      <c r="C505" s="12"/>
      <c r="D505" s="12"/>
      <c r="E505" s="12"/>
      <c r="F505" s="12"/>
      <c r="G505" s="12"/>
      <c r="H505" s="12"/>
      <c r="I505" s="12"/>
      <c r="J505" s="12"/>
      <c r="K505" s="12"/>
      <c r="L505" s="23"/>
      <c r="M505" s="12"/>
      <c r="N505" s="12"/>
      <c r="O505" s="12"/>
    </row>
    <row r="506" spans="1:15" s="22" customFormat="1">
      <c r="A506" s="12"/>
      <c r="B506" s="12"/>
      <c r="C506" s="12"/>
      <c r="D506" s="12"/>
      <c r="E506" s="12"/>
      <c r="F506" s="12"/>
      <c r="G506" s="12"/>
      <c r="H506" s="12"/>
      <c r="I506" s="12"/>
      <c r="J506" s="12"/>
      <c r="K506" s="12"/>
      <c r="L506" s="23"/>
      <c r="M506" s="12"/>
      <c r="N506" s="12"/>
      <c r="O506" s="12"/>
    </row>
    <row r="507" spans="1:15" s="22" customFormat="1">
      <c r="A507" s="12"/>
      <c r="B507" s="12"/>
      <c r="C507" s="12"/>
      <c r="D507" s="12"/>
      <c r="E507" s="12"/>
      <c r="F507" s="12"/>
      <c r="G507" s="12"/>
      <c r="H507" s="12"/>
      <c r="I507" s="12"/>
      <c r="J507" s="12"/>
      <c r="K507" s="12"/>
      <c r="L507" s="23"/>
      <c r="M507" s="12"/>
      <c r="N507" s="12"/>
      <c r="O507" s="12"/>
    </row>
    <row r="508" spans="1:15" s="22" customFormat="1">
      <c r="A508" s="12"/>
      <c r="B508" s="12"/>
      <c r="C508" s="12"/>
      <c r="D508" s="12"/>
      <c r="E508" s="12"/>
      <c r="F508" s="12"/>
      <c r="G508" s="12"/>
      <c r="H508" s="12"/>
      <c r="I508" s="12"/>
      <c r="J508" s="12"/>
      <c r="K508" s="12"/>
      <c r="L508" s="23"/>
      <c r="M508" s="12"/>
      <c r="N508" s="12"/>
      <c r="O508" s="12"/>
    </row>
    <row r="509" spans="1:15" s="22" customFormat="1">
      <c r="A509" s="12"/>
      <c r="B509" s="12"/>
      <c r="C509" s="12"/>
      <c r="D509" s="12"/>
      <c r="E509" s="12"/>
      <c r="F509" s="12"/>
      <c r="G509" s="12"/>
      <c r="H509" s="12"/>
      <c r="I509" s="12"/>
      <c r="J509" s="12"/>
      <c r="K509" s="12"/>
      <c r="L509" s="23"/>
      <c r="M509" s="12"/>
      <c r="N509" s="12"/>
      <c r="O509" s="12"/>
    </row>
    <row r="510" spans="1:15" s="22" customFormat="1">
      <c r="A510" s="12"/>
      <c r="B510" s="12"/>
      <c r="C510" s="12"/>
      <c r="D510" s="12"/>
      <c r="E510" s="12"/>
      <c r="F510" s="12"/>
      <c r="G510" s="12"/>
      <c r="H510" s="12"/>
      <c r="I510" s="12"/>
      <c r="J510" s="12"/>
      <c r="K510" s="12"/>
      <c r="L510" s="23"/>
      <c r="M510" s="12"/>
      <c r="N510" s="12"/>
      <c r="O510" s="12"/>
    </row>
    <row r="511" spans="1:15" s="22" customFormat="1">
      <c r="A511" s="12"/>
      <c r="B511" s="12"/>
      <c r="C511" s="12"/>
      <c r="D511" s="12"/>
      <c r="E511" s="12"/>
      <c r="F511" s="12"/>
      <c r="G511" s="12"/>
      <c r="H511" s="12"/>
      <c r="I511" s="12"/>
      <c r="J511" s="12"/>
      <c r="K511" s="12"/>
      <c r="L511" s="23"/>
      <c r="M511" s="12"/>
      <c r="N511" s="12"/>
      <c r="O511" s="12"/>
    </row>
    <row r="512" spans="1:15" s="22" customFormat="1">
      <c r="A512" s="12"/>
      <c r="B512" s="12"/>
      <c r="C512" s="12"/>
      <c r="D512" s="12"/>
      <c r="E512" s="12"/>
      <c r="F512" s="12"/>
      <c r="G512" s="12"/>
      <c r="H512" s="12"/>
      <c r="I512" s="12"/>
      <c r="J512" s="12"/>
      <c r="K512" s="12"/>
      <c r="L512" s="23"/>
      <c r="M512" s="12"/>
      <c r="N512" s="12"/>
      <c r="O512" s="12"/>
    </row>
    <row r="513" spans="1:15" s="22" customFormat="1">
      <c r="A513" s="12"/>
      <c r="B513" s="12"/>
      <c r="C513" s="12"/>
      <c r="D513" s="12"/>
      <c r="E513" s="12"/>
      <c r="F513" s="12"/>
      <c r="G513" s="12"/>
      <c r="H513" s="12"/>
      <c r="I513" s="12"/>
      <c r="J513" s="12"/>
      <c r="K513" s="12"/>
      <c r="L513" s="23"/>
      <c r="M513" s="12"/>
      <c r="N513" s="12"/>
      <c r="O513" s="12"/>
    </row>
    <row r="514" spans="1:15" s="22" customFormat="1">
      <c r="A514" s="12"/>
      <c r="B514" s="12"/>
      <c r="C514" s="12"/>
      <c r="D514" s="12"/>
      <c r="E514" s="12"/>
      <c r="F514" s="12"/>
      <c r="G514" s="12"/>
      <c r="H514" s="12"/>
      <c r="I514" s="12"/>
      <c r="J514" s="12"/>
      <c r="K514" s="12"/>
      <c r="L514" s="23"/>
      <c r="M514" s="12"/>
      <c r="N514" s="12"/>
      <c r="O514" s="12"/>
    </row>
    <row r="515" spans="1:15" s="22" customFormat="1">
      <c r="A515" s="12"/>
      <c r="B515" s="12"/>
      <c r="C515" s="12"/>
      <c r="D515" s="12"/>
      <c r="E515" s="12"/>
      <c r="F515" s="12"/>
      <c r="G515" s="12"/>
      <c r="H515" s="12"/>
      <c r="I515" s="12"/>
      <c r="J515" s="12"/>
      <c r="K515" s="12"/>
      <c r="L515" s="23"/>
      <c r="M515" s="12"/>
      <c r="N515" s="12"/>
      <c r="O515" s="12"/>
    </row>
    <row r="516" spans="1:15" s="22" customFormat="1">
      <c r="A516" s="12"/>
      <c r="B516" s="12"/>
      <c r="C516" s="12"/>
      <c r="D516" s="12"/>
      <c r="E516" s="12"/>
      <c r="F516" s="12"/>
      <c r="G516" s="12"/>
      <c r="H516" s="12"/>
      <c r="I516" s="12"/>
      <c r="J516" s="12"/>
      <c r="K516" s="12"/>
      <c r="L516" s="23"/>
      <c r="M516" s="12"/>
      <c r="N516" s="12"/>
      <c r="O516" s="12"/>
    </row>
    <row r="517" spans="1:15" s="22" customFormat="1">
      <c r="A517" s="12"/>
      <c r="B517" s="12"/>
      <c r="C517" s="12"/>
      <c r="D517" s="12"/>
      <c r="E517" s="12"/>
      <c r="F517" s="12"/>
      <c r="G517" s="12"/>
      <c r="H517" s="12"/>
      <c r="I517" s="12"/>
      <c r="J517" s="12"/>
      <c r="K517" s="12"/>
      <c r="L517" s="23"/>
      <c r="M517" s="12"/>
      <c r="N517" s="12"/>
      <c r="O517" s="12"/>
    </row>
    <row r="518" spans="1:15" s="22" customFormat="1">
      <c r="A518" s="12"/>
      <c r="B518" s="12"/>
      <c r="C518" s="12"/>
      <c r="D518" s="12"/>
      <c r="E518" s="12"/>
      <c r="F518" s="12"/>
      <c r="G518" s="12"/>
      <c r="H518" s="12"/>
      <c r="I518" s="12"/>
      <c r="J518" s="12"/>
      <c r="K518" s="12"/>
      <c r="L518" s="23"/>
      <c r="M518" s="12"/>
      <c r="N518" s="12"/>
      <c r="O518" s="12"/>
    </row>
    <row r="519" spans="1:15" s="22" customFormat="1">
      <c r="A519" s="12"/>
      <c r="B519" s="12"/>
      <c r="C519" s="12"/>
      <c r="D519" s="12"/>
      <c r="E519" s="12"/>
      <c r="F519" s="12"/>
      <c r="G519" s="12"/>
      <c r="H519" s="12"/>
      <c r="I519" s="12"/>
      <c r="J519" s="12"/>
      <c r="K519" s="12"/>
      <c r="L519" s="23"/>
      <c r="M519" s="12"/>
      <c r="N519" s="12"/>
      <c r="O519" s="12"/>
    </row>
    <row r="520" spans="1:15" s="22" customFormat="1">
      <c r="A520" s="12"/>
      <c r="B520" s="12"/>
      <c r="C520" s="12"/>
      <c r="D520" s="12"/>
      <c r="E520" s="12"/>
      <c r="F520" s="12"/>
      <c r="G520" s="12"/>
      <c r="H520" s="12"/>
      <c r="I520" s="12"/>
      <c r="J520" s="12"/>
      <c r="K520" s="12"/>
      <c r="L520" s="23"/>
      <c r="M520" s="12"/>
      <c r="N520" s="12"/>
      <c r="O520" s="12"/>
    </row>
    <row r="521" spans="1:15" s="22" customFormat="1">
      <c r="A521" s="12"/>
      <c r="B521" s="12"/>
      <c r="C521" s="12"/>
      <c r="D521" s="12"/>
      <c r="E521" s="12"/>
      <c r="F521" s="12"/>
      <c r="G521" s="12"/>
      <c r="H521" s="12"/>
      <c r="I521" s="12"/>
      <c r="J521" s="12"/>
      <c r="K521" s="12"/>
      <c r="L521" s="23"/>
      <c r="M521" s="12"/>
      <c r="N521" s="12"/>
      <c r="O521" s="12"/>
    </row>
    <row r="522" spans="1:15" s="22" customFormat="1">
      <c r="A522" s="12"/>
      <c r="B522" s="12"/>
      <c r="C522" s="12"/>
      <c r="D522" s="12"/>
      <c r="E522" s="12"/>
      <c r="F522" s="12"/>
      <c r="G522" s="12"/>
      <c r="H522" s="12"/>
      <c r="I522" s="12"/>
      <c r="J522" s="12"/>
      <c r="K522" s="12"/>
      <c r="L522" s="23"/>
      <c r="M522" s="12"/>
      <c r="N522" s="12"/>
      <c r="O522" s="12"/>
    </row>
    <row r="523" spans="1:15" s="22" customFormat="1">
      <c r="A523" s="12"/>
      <c r="B523" s="12"/>
      <c r="C523" s="12"/>
      <c r="D523" s="12"/>
      <c r="E523" s="12"/>
      <c r="F523" s="12"/>
      <c r="G523" s="12"/>
      <c r="H523" s="12"/>
      <c r="I523" s="12"/>
      <c r="J523" s="12"/>
      <c r="K523" s="12"/>
      <c r="L523" s="23"/>
      <c r="M523" s="12"/>
      <c r="N523" s="12"/>
      <c r="O523" s="12"/>
    </row>
    <row r="524" spans="1:15" s="22" customFormat="1">
      <c r="A524" s="12"/>
      <c r="B524" s="12"/>
      <c r="C524" s="12"/>
      <c r="D524" s="12"/>
      <c r="E524" s="12"/>
      <c r="F524" s="12"/>
      <c r="G524" s="12"/>
      <c r="H524" s="12"/>
      <c r="I524" s="12"/>
      <c r="J524" s="12"/>
      <c r="K524" s="12"/>
      <c r="L524" s="23"/>
      <c r="M524" s="12"/>
      <c r="N524" s="12"/>
      <c r="O524" s="12"/>
    </row>
    <row r="525" spans="1:15" s="22" customFormat="1">
      <c r="A525" s="12"/>
      <c r="B525" s="12"/>
      <c r="C525" s="12"/>
      <c r="D525" s="12"/>
      <c r="E525" s="12"/>
      <c r="F525" s="12"/>
      <c r="G525" s="12"/>
      <c r="H525" s="12"/>
      <c r="I525" s="12"/>
      <c r="J525" s="12"/>
      <c r="K525" s="12"/>
      <c r="L525" s="23"/>
      <c r="M525" s="12"/>
      <c r="N525" s="12"/>
      <c r="O525" s="12"/>
    </row>
    <row r="526" spans="1:15" s="22" customFormat="1">
      <c r="A526" s="12"/>
      <c r="B526" s="12"/>
      <c r="C526" s="12"/>
      <c r="D526" s="12"/>
      <c r="E526" s="12"/>
      <c r="F526" s="12"/>
      <c r="G526" s="12"/>
      <c r="H526" s="12"/>
      <c r="I526" s="12"/>
      <c r="J526" s="12"/>
      <c r="K526" s="12"/>
      <c r="L526" s="23"/>
      <c r="M526" s="12"/>
      <c r="N526" s="12"/>
      <c r="O526" s="12"/>
    </row>
    <row r="527" spans="1:15" s="22" customFormat="1">
      <c r="A527" s="12"/>
      <c r="B527" s="12"/>
      <c r="C527" s="12"/>
      <c r="D527" s="12"/>
      <c r="E527" s="12"/>
      <c r="F527" s="12"/>
      <c r="G527" s="12"/>
      <c r="H527" s="12"/>
      <c r="I527" s="12"/>
      <c r="J527" s="12"/>
      <c r="K527" s="12"/>
      <c r="L527" s="23"/>
      <c r="M527" s="12"/>
      <c r="N527" s="12"/>
      <c r="O527" s="12"/>
    </row>
    <row r="528" spans="1:15" s="22" customFormat="1">
      <c r="A528" s="12"/>
      <c r="B528" s="12"/>
      <c r="C528" s="12"/>
      <c r="D528" s="12"/>
      <c r="E528" s="12"/>
      <c r="F528" s="12"/>
      <c r="G528" s="12"/>
      <c r="H528" s="12"/>
      <c r="I528" s="12"/>
      <c r="J528" s="12"/>
      <c r="K528" s="12"/>
      <c r="L528" s="23"/>
      <c r="M528" s="12"/>
      <c r="N528" s="12"/>
      <c r="O528" s="12"/>
    </row>
    <row r="529" spans="1:15" s="22" customFormat="1">
      <c r="A529" s="12"/>
      <c r="B529" s="12"/>
      <c r="C529" s="12"/>
      <c r="D529" s="12"/>
      <c r="E529" s="12"/>
      <c r="F529" s="12"/>
      <c r="G529" s="12"/>
      <c r="H529" s="12"/>
      <c r="I529" s="12"/>
      <c r="J529" s="12"/>
      <c r="K529" s="12"/>
      <c r="L529" s="23"/>
      <c r="M529" s="12"/>
      <c r="N529" s="12"/>
      <c r="O529" s="12"/>
    </row>
    <row r="530" spans="1:15" s="22" customFormat="1">
      <c r="A530" s="12"/>
      <c r="B530" s="12"/>
      <c r="C530" s="12"/>
      <c r="D530" s="12"/>
      <c r="E530" s="12"/>
      <c r="F530" s="12"/>
      <c r="G530" s="12"/>
      <c r="H530" s="12"/>
      <c r="I530" s="12"/>
      <c r="J530" s="12"/>
      <c r="K530" s="12"/>
      <c r="L530" s="23"/>
      <c r="M530" s="12"/>
      <c r="N530" s="12"/>
      <c r="O530" s="12"/>
    </row>
    <row r="531" spans="1:15" s="22" customFormat="1">
      <c r="A531" s="12"/>
      <c r="B531" s="12"/>
      <c r="C531" s="12"/>
      <c r="D531" s="12"/>
      <c r="E531" s="12"/>
      <c r="F531" s="12"/>
      <c r="G531" s="12"/>
      <c r="H531" s="12"/>
      <c r="I531" s="12"/>
      <c r="J531" s="12"/>
      <c r="K531" s="12"/>
      <c r="L531" s="23"/>
      <c r="M531" s="12"/>
      <c r="N531" s="12"/>
      <c r="O531" s="12"/>
    </row>
    <row r="532" spans="1:15" s="22" customFormat="1">
      <c r="A532" s="12"/>
      <c r="B532" s="12"/>
      <c r="C532" s="12"/>
      <c r="D532" s="12"/>
      <c r="E532" s="12"/>
      <c r="F532" s="12"/>
      <c r="G532" s="12"/>
      <c r="H532" s="12"/>
      <c r="I532" s="12"/>
      <c r="J532" s="12"/>
      <c r="K532" s="12"/>
      <c r="L532" s="23"/>
      <c r="M532" s="12"/>
      <c r="N532" s="12"/>
      <c r="O532" s="12"/>
    </row>
    <row r="533" spans="1:15" s="22" customFormat="1">
      <c r="A533" s="12"/>
      <c r="B533" s="12"/>
      <c r="C533" s="12"/>
      <c r="D533" s="12"/>
      <c r="E533" s="12"/>
      <c r="F533" s="12"/>
      <c r="G533" s="12"/>
      <c r="H533" s="12"/>
      <c r="I533" s="12"/>
      <c r="J533" s="12"/>
      <c r="K533" s="12"/>
      <c r="L533" s="23"/>
      <c r="M533" s="12"/>
      <c r="N533" s="12"/>
      <c r="O533" s="12"/>
    </row>
    <row r="534" spans="1:15" s="22" customFormat="1">
      <c r="A534" s="12"/>
      <c r="B534" s="12"/>
      <c r="C534" s="12"/>
      <c r="D534" s="12"/>
      <c r="E534" s="12"/>
      <c r="F534" s="12"/>
      <c r="G534" s="12"/>
      <c r="H534" s="12"/>
      <c r="I534" s="12"/>
      <c r="J534" s="12"/>
      <c r="K534" s="12"/>
      <c r="L534" s="23"/>
      <c r="M534" s="12"/>
      <c r="N534" s="12"/>
      <c r="O534" s="12"/>
    </row>
    <row r="535" spans="1:15" s="22" customFormat="1">
      <c r="A535" s="12"/>
      <c r="B535" s="12"/>
      <c r="C535" s="12"/>
      <c r="D535" s="12"/>
      <c r="E535" s="12"/>
      <c r="F535" s="12"/>
      <c r="G535" s="12"/>
      <c r="H535" s="12"/>
      <c r="I535" s="12"/>
      <c r="J535" s="12"/>
      <c r="K535" s="12"/>
      <c r="L535" s="23"/>
      <c r="M535" s="12"/>
      <c r="N535" s="12"/>
      <c r="O535" s="12"/>
    </row>
    <row r="536" spans="1:15" s="22" customFormat="1">
      <c r="A536" s="12"/>
      <c r="B536" s="12"/>
      <c r="C536" s="12"/>
      <c r="D536" s="12"/>
      <c r="E536" s="12"/>
      <c r="F536" s="12"/>
      <c r="G536" s="12"/>
      <c r="H536" s="12"/>
      <c r="I536" s="12"/>
      <c r="J536" s="12"/>
      <c r="K536" s="12"/>
      <c r="L536" s="23"/>
      <c r="M536" s="12"/>
      <c r="N536" s="12"/>
      <c r="O536" s="12"/>
    </row>
    <row r="537" spans="1:15" s="22" customFormat="1">
      <c r="A537" s="12"/>
      <c r="B537" s="12"/>
      <c r="C537" s="12"/>
      <c r="D537" s="12"/>
      <c r="E537" s="12"/>
      <c r="F537" s="12"/>
      <c r="G537" s="12"/>
      <c r="H537" s="12"/>
      <c r="I537" s="12"/>
      <c r="J537" s="12"/>
      <c r="K537" s="12"/>
      <c r="L537" s="23"/>
      <c r="M537" s="12"/>
      <c r="N537" s="12"/>
      <c r="O537" s="12"/>
    </row>
    <row r="538" spans="1:15" s="22" customFormat="1">
      <c r="A538" s="12"/>
      <c r="B538" s="12"/>
      <c r="C538" s="12"/>
      <c r="D538" s="12"/>
      <c r="E538" s="12"/>
      <c r="F538" s="12"/>
      <c r="G538" s="12"/>
      <c r="H538" s="12"/>
      <c r="I538" s="12"/>
      <c r="J538" s="12"/>
      <c r="K538" s="12"/>
      <c r="L538" s="23"/>
      <c r="M538" s="12"/>
      <c r="N538" s="12"/>
      <c r="O538" s="12"/>
    </row>
    <row r="539" spans="1:15" s="22" customFormat="1">
      <c r="A539" s="12"/>
      <c r="B539" s="12"/>
      <c r="C539" s="12"/>
      <c r="D539" s="12"/>
      <c r="E539" s="12"/>
      <c r="F539" s="12"/>
      <c r="G539" s="12"/>
      <c r="H539" s="12"/>
      <c r="I539" s="12"/>
      <c r="J539" s="12"/>
      <c r="K539" s="12"/>
      <c r="L539" s="23"/>
      <c r="M539" s="12"/>
      <c r="N539" s="12"/>
      <c r="O539" s="12"/>
    </row>
    <row r="540" spans="1:15" s="22" customFormat="1">
      <c r="A540" s="12"/>
      <c r="B540" s="12"/>
      <c r="C540" s="12"/>
      <c r="D540" s="12"/>
      <c r="E540" s="12"/>
      <c r="F540" s="12"/>
      <c r="G540" s="12"/>
      <c r="H540" s="12"/>
      <c r="I540" s="12"/>
      <c r="J540" s="12"/>
      <c r="K540" s="12"/>
      <c r="L540" s="23"/>
      <c r="M540" s="12"/>
      <c r="N540" s="12"/>
      <c r="O540" s="12"/>
    </row>
    <row r="541" spans="1:15" s="22" customFormat="1">
      <c r="A541" s="12"/>
      <c r="B541" s="12"/>
      <c r="C541" s="12"/>
      <c r="D541" s="12"/>
      <c r="E541" s="12"/>
      <c r="F541" s="12"/>
      <c r="G541" s="12"/>
      <c r="H541" s="12"/>
      <c r="I541" s="12"/>
      <c r="J541" s="12"/>
      <c r="K541" s="12"/>
      <c r="L541" s="23"/>
      <c r="M541" s="12"/>
      <c r="N541" s="12"/>
      <c r="O541" s="12"/>
    </row>
    <row r="542" spans="1:15" s="22" customFormat="1">
      <c r="A542" s="12"/>
      <c r="B542" s="12"/>
      <c r="C542" s="12"/>
      <c r="D542" s="12"/>
      <c r="E542" s="12"/>
      <c r="F542" s="12"/>
      <c r="G542" s="12"/>
      <c r="H542" s="12"/>
      <c r="I542" s="12"/>
      <c r="J542" s="12"/>
      <c r="K542" s="12"/>
      <c r="L542" s="23"/>
      <c r="M542" s="12"/>
      <c r="N542" s="12"/>
      <c r="O542" s="12"/>
    </row>
    <row r="543" spans="1:15" s="22" customFormat="1">
      <c r="A543" s="12"/>
      <c r="B543" s="12"/>
      <c r="C543" s="12"/>
      <c r="D543" s="12"/>
      <c r="E543" s="12"/>
      <c r="F543" s="12"/>
      <c r="G543" s="12"/>
      <c r="H543" s="12"/>
      <c r="I543" s="12"/>
      <c r="J543" s="12"/>
      <c r="K543" s="12"/>
      <c r="L543" s="23"/>
      <c r="M543" s="12"/>
      <c r="N543" s="12"/>
      <c r="O543" s="12"/>
    </row>
    <row r="544" spans="1:15" s="22" customFormat="1">
      <c r="A544" s="12"/>
      <c r="B544" s="12"/>
      <c r="C544" s="12"/>
      <c r="D544" s="12"/>
      <c r="E544" s="12"/>
      <c r="F544" s="12"/>
      <c r="G544" s="12"/>
      <c r="H544" s="12"/>
      <c r="I544" s="12"/>
      <c r="J544" s="12"/>
      <c r="K544" s="12"/>
      <c r="L544" s="23"/>
      <c r="M544" s="12"/>
      <c r="N544" s="12"/>
      <c r="O544" s="12"/>
    </row>
    <row r="545" spans="1:15" s="22" customFormat="1">
      <c r="A545" s="12"/>
      <c r="B545" s="12"/>
      <c r="C545" s="12"/>
      <c r="D545" s="12"/>
      <c r="E545" s="12"/>
      <c r="F545" s="12"/>
      <c r="G545" s="12"/>
      <c r="H545" s="12"/>
      <c r="I545" s="12"/>
      <c r="J545" s="12"/>
      <c r="K545" s="12"/>
      <c r="L545" s="23"/>
      <c r="M545" s="12"/>
      <c r="N545" s="12"/>
      <c r="O545" s="12"/>
    </row>
    <row r="546" spans="1:15" s="22" customFormat="1">
      <c r="A546" s="12"/>
      <c r="B546" s="12"/>
      <c r="C546" s="12"/>
      <c r="D546" s="12"/>
      <c r="E546" s="12"/>
      <c r="F546" s="12"/>
      <c r="G546" s="12"/>
      <c r="H546" s="12"/>
      <c r="I546" s="12"/>
      <c r="J546" s="12"/>
      <c r="K546" s="12"/>
      <c r="L546" s="23"/>
      <c r="M546" s="12"/>
      <c r="N546" s="12"/>
      <c r="O546" s="12"/>
    </row>
    <row r="547" spans="1:15" s="22" customFormat="1">
      <c r="A547" s="12"/>
      <c r="B547" s="12"/>
      <c r="C547" s="12"/>
      <c r="D547" s="12"/>
      <c r="E547" s="12"/>
      <c r="F547" s="12"/>
      <c r="G547" s="12"/>
      <c r="H547" s="12"/>
      <c r="I547" s="12"/>
      <c r="J547" s="12"/>
      <c r="K547" s="12"/>
      <c r="L547" s="23"/>
      <c r="M547" s="12"/>
      <c r="N547" s="12"/>
      <c r="O547" s="12"/>
    </row>
    <row r="548" spans="1:15" s="22" customFormat="1">
      <c r="A548" s="12"/>
      <c r="B548" s="12"/>
      <c r="C548" s="12"/>
      <c r="D548" s="12"/>
      <c r="E548" s="12"/>
      <c r="F548" s="12"/>
      <c r="G548" s="12"/>
      <c r="H548" s="12"/>
      <c r="I548" s="12"/>
      <c r="J548" s="12"/>
      <c r="K548" s="12"/>
      <c r="L548" s="23"/>
      <c r="M548" s="12"/>
      <c r="N548" s="12"/>
      <c r="O548" s="12"/>
    </row>
    <row r="549" spans="1:15" s="22" customFormat="1">
      <c r="A549" s="12"/>
      <c r="B549" s="12"/>
      <c r="C549" s="12"/>
      <c r="D549" s="12"/>
      <c r="E549" s="12"/>
      <c r="F549" s="12"/>
      <c r="G549" s="12"/>
      <c r="H549" s="12"/>
      <c r="I549" s="12"/>
      <c r="J549" s="12"/>
      <c r="K549" s="12"/>
      <c r="L549" s="23"/>
      <c r="M549" s="12"/>
      <c r="N549" s="12"/>
      <c r="O549" s="12"/>
    </row>
    <row r="550" spans="1:15" s="22" customFormat="1">
      <c r="A550" s="12"/>
      <c r="B550" s="12"/>
      <c r="C550" s="12"/>
      <c r="D550" s="12"/>
      <c r="E550" s="12"/>
      <c r="F550" s="12"/>
      <c r="G550" s="12"/>
      <c r="H550" s="12"/>
      <c r="I550" s="12"/>
      <c r="J550" s="12"/>
      <c r="K550" s="12"/>
      <c r="L550" s="23"/>
      <c r="M550" s="12"/>
      <c r="N550" s="12"/>
      <c r="O550" s="12"/>
    </row>
    <row r="551" spans="1:15" s="22" customFormat="1">
      <c r="A551" s="12"/>
      <c r="B551" s="12"/>
      <c r="C551" s="12"/>
      <c r="D551" s="12"/>
      <c r="E551" s="12"/>
      <c r="F551" s="12"/>
      <c r="G551" s="12"/>
      <c r="H551" s="12"/>
      <c r="I551" s="12"/>
      <c r="J551" s="12"/>
      <c r="K551" s="12"/>
      <c r="L551" s="23"/>
      <c r="M551" s="12"/>
      <c r="N551" s="12"/>
      <c r="O551" s="12"/>
    </row>
    <row r="552" spans="1:15" s="22" customFormat="1">
      <c r="A552" s="12"/>
      <c r="B552" s="12"/>
      <c r="C552" s="12"/>
      <c r="D552" s="12"/>
      <c r="E552" s="12"/>
      <c r="F552" s="12"/>
      <c r="G552" s="12"/>
      <c r="H552" s="12"/>
      <c r="I552" s="12"/>
      <c r="J552" s="12"/>
      <c r="K552" s="12"/>
      <c r="L552" s="23"/>
      <c r="M552" s="12"/>
      <c r="N552" s="12"/>
      <c r="O552" s="12"/>
    </row>
    <row r="553" spans="1:15" s="22" customFormat="1">
      <c r="A553" s="12"/>
      <c r="B553" s="12"/>
      <c r="C553" s="12"/>
      <c r="D553" s="12"/>
      <c r="E553" s="12"/>
      <c r="F553" s="12"/>
      <c r="G553" s="12"/>
      <c r="H553" s="12"/>
      <c r="I553" s="12"/>
      <c r="J553" s="12"/>
      <c r="K553" s="12"/>
      <c r="L553" s="23"/>
      <c r="M553" s="12"/>
      <c r="N553" s="12"/>
      <c r="O553" s="12"/>
    </row>
    <row r="554" spans="1:15" s="22" customFormat="1">
      <c r="A554" s="12"/>
      <c r="B554" s="12"/>
      <c r="C554" s="12"/>
      <c r="D554" s="12"/>
      <c r="E554" s="12"/>
      <c r="F554" s="12"/>
      <c r="G554" s="12"/>
      <c r="H554" s="12"/>
      <c r="I554" s="12"/>
      <c r="J554" s="12"/>
      <c r="K554" s="12"/>
      <c r="L554" s="23"/>
      <c r="M554" s="12"/>
      <c r="N554" s="12"/>
      <c r="O554" s="12"/>
    </row>
    <row r="555" spans="1:15" s="22" customFormat="1">
      <c r="A555" s="12"/>
      <c r="B555" s="12"/>
      <c r="C555" s="12"/>
      <c r="D555" s="12"/>
      <c r="E555" s="12"/>
      <c r="F555" s="12"/>
      <c r="G555" s="12"/>
      <c r="H555" s="12"/>
      <c r="I555" s="12"/>
      <c r="J555" s="12"/>
      <c r="K555" s="12"/>
      <c r="L555" s="23"/>
      <c r="M555" s="12"/>
      <c r="N555" s="12"/>
      <c r="O555" s="12"/>
    </row>
    <row r="556" spans="1:15" s="22" customFormat="1">
      <c r="A556" s="12"/>
      <c r="B556" s="12"/>
      <c r="C556" s="12"/>
      <c r="D556" s="12"/>
      <c r="E556" s="12"/>
      <c r="F556" s="12"/>
      <c r="G556" s="12"/>
      <c r="H556" s="12"/>
      <c r="I556" s="12"/>
      <c r="J556" s="12"/>
      <c r="K556" s="12"/>
      <c r="L556" s="23"/>
      <c r="M556" s="12"/>
      <c r="N556" s="12"/>
      <c r="O556" s="12"/>
    </row>
    <row r="557" spans="1:15" s="22" customFormat="1">
      <c r="A557" s="12"/>
      <c r="B557" s="12"/>
      <c r="C557" s="12"/>
      <c r="D557" s="12"/>
      <c r="E557" s="12"/>
      <c r="F557" s="12"/>
      <c r="G557" s="12"/>
      <c r="H557" s="12"/>
      <c r="I557" s="12"/>
      <c r="J557" s="12"/>
      <c r="K557" s="12"/>
      <c r="L557" s="23"/>
      <c r="M557" s="12"/>
      <c r="N557" s="12"/>
      <c r="O557" s="12"/>
    </row>
    <row r="558" spans="1:15" s="22" customFormat="1">
      <c r="A558" s="12"/>
      <c r="B558" s="12"/>
      <c r="C558" s="12"/>
      <c r="D558" s="12"/>
      <c r="E558" s="12"/>
      <c r="F558" s="12"/>
      <c r="G558" s="12"/>
      <c r="H558" s="12"/>
      <c r="I558" s="12"/>
      <c r="J558" s="12"/>
      <c r="K558" s="12"/>
      <c r="L558" s="23"/>
      <c r="M558" s="12"/>
      <c r="N558" s="12"/>
      <c r="O558" s="12"/>
    </row>
    <row r="559" spans="1:15" s="22" customFormat="1">
      <c r="A559" s="12"/>
      <c r="B559" s="12"/>
      <c r="C559" s="12"/>
      <c r="D559" s="12"/>
      <c r="E559" s="12"/>
      <c r="F559" s="12"/>
      <c r="G559" s="12"/>
      <c r="H559" s="12"/>
      <c r="I559" s="12"/>
      <c r="J559" s="12"/>
      <c r="K559" s="12"/>
      <c r="L559" s="23"/>
      <c r="M559" s="12"/>
      <c r="N559" s="12"/>
      <c r="O559" s="12"/>
    </row>
    <row r="560" spans="1:15" s="22" customFormat="1">
      <c r="A560" s="12"/>
      <c r="B560" s="12"/>
      <c r="C560" s="12"/>
      <c r="D560" s="12"/>
      <c r="E560" s="12"/>
      <c r="F560" s="12"/>
      <c r="G560" s="12"/>
      <c r="H560" s="12"/>
      <c r="I560" s="12"/>
      <c r="J560" s="12"/>
      <c r="K560" s="12"/>
      <c r="L560" s="23"/>
      <c r="M560" s="12"/>
      <c r="N560" s="12"/>
      <c r="O560" s="12"/>
    </row>
    <row r="561" spans="1:15" s="22" customFormat="1">
      <c r="A561" s="12"/>
      <c r="B561" s="12"/>
      <c r="C561" s="12"/>
      <c r="D561" s="12"/>
      <c r="E561" s="12"/>
      <c r="F561" s="12"/>
      <c r="G561" s="12"/>
      <c r="H561" s="12"/>
      <c r="I561" s="12"/>
      <c r="J561" s="12"/>
      <c r="K561" s="12"/>
      <c r="L561" s="23"/>
      <c r="M561" s="12"/>
      <c r="N561" s="12"/>
      <c r="O561" s="12"/>
    </row>
    <row r="562" spans="1:15" s="22" customFormat="1">
      <c r="A562" s="12"/>
      <c r="B562" s="12"/>
      <c r="C562" s="12"/>
      <c r="D562" s="12"/>
      <c r="E562" s="12"/>
      <c r="F562" s="12"/>
      <c r="G562" s="12"/>
      <c r="H562" s="12"/>
      <c r="I562" s="12"/>
      <c r="J562" s="12"/>
      <c r="K562" s="12"/>
      <c r="L562" s="23"/>
      <c r="M562" s="12"/>
      <c r="N562" s="12"/>
      <c r="O562" s="12"/>
    </row>
    <row r="563" spans="1:15" s="22" customFormat="1">
      <c r="A563" s="12"/>
      <c r="B563" s="12"/>
      <c r="C563" s="12"/>
      <c r="D563" s="12"/>
      <c r="E563" s="12"/>
      <c r="F563" s="12"/>
      <c r="G563" s="12"/>
      <c r="H563" s="12"/>
      <c r="I563" s="12"/>
      <c r="J563" s="12"/>
      <c r="K563" s="12"/>
      <c r="L563" s="23"/>
      <c r="M563" s="12"/>
      <c r="N563" s="12"/>
      <c r="O563" s="12"/>
    </row>
    <row r="564" spans="1:15" s="22" customFormat="1">
      <c r="A564" s="12"/>
      <c r="B564" s="12"/>
      <c r="C564" s="12"/>
      <c r="D564" s="12"/>
      <c r="E564" s="12"/>
      <c r="F564" s="12"/>
      <c r="G564" s="12"/>
      <c r="H564" s="12"/>
      <c r="I564" s="12"/>
      <c r="J564" s="12"/>
      <c r="K564" s="12"/>
      <c r="L564" s="23"/>
      <c r="M564" s="12"/>
      <c r="N564" s="12"/>
      <c r="O564" s="12"/>
    </row>
    <row r="565" spans="1:15" s="22" customFormat="1">
      <c r="A565" s="12"/>
      <c r="B565" s="12"/>
      <c r="C565" s="12"/>
      <c r="D565" s="12"/>
      <c r="E565" s="12"/>
      <c r="F565" s="12"/>
      <c r="G565" s="12"/>
      <c r="H565" s="12"/>
      <c r="I565" s="12"/>
      <c r="J565" s="12"/>
      <c r="K565" s="12"/>
      <c r="L565" s="23"/>
      <c r="M565" s="12"/>
      <c r="N565" s="12"/>
      <c r="O565" s="12"/>
    </row>
    <row r="566" spans="1:15" s="22" customFormat="1">
      <c r="A566" s="12"/>
      <c r="B566" s="12"/>
      <c r="C566" s="12"/>
      <c r="D566" s="12"/>
      <c r="E566" s="12"/>
      <c r="F566" s="12"/>
      <c r="G566" s="12"/>
      <c r="H566" s="12"/>
      <c r="I566" s="12"/>
      <c r="J566" s="12"/>
      <c r="K566" s="12"/>
      <c r="L566" s="23"/>
      <c r="M566" s="12"/>
      <c r="N566" s="12"/>
      <c r="O566" s="12"/>
    </row>
    <row r="567" spans="1:15" s="22" customFormat="1">
      <c r="A567" s="12"/>
      <c r="B567" s="12"/>
      <c r="C567" s="12"/>
      <c r="D567" s="12"/>
      <c r="E567" s="12"/>
      <c r="F567" s="12"/>
      <c r="G567" s="12"/>
      <c r="H567" s="12"/>
      <c r="I567" s="12"/>
      <c r="J567" s="12"/>
      <c r="K567" s="12"/>
      <c r="L567" s="23"/>
      <c r="M567" s="12"/>
      <c r="N567" s="12"/>
      <c r="O567" s="12"/>
    </row>
    <row r="568" spans="1:15" s="22" customFormat="1">
      <c r="A568" s="12"/>
      <c r="B568" s="12"/>
      <c r="C568" s="12"/>
      <c r="D568" s="12"/>
      <c r="E568" s="12"/>
      <c r="F568" s="12"/>
      <c r="G568" s="12"/>
      <c r="H568" s="12"/>
      <c r="I568" s="12"/>
      <c r="J568" s="12"/>
      <c r="K568" s="12"/>
      <c r="L568" s="23"/>
      <c r="M568" s="12"/>
      <c r="N568" s="12"/>
      <c r="O568" s="12"/>
    </row>
    <row r="569" spans="1:15" s="22" customFormat="1">
      <c r="A569" s="12"/>
      <c r="B569" s="12"/>
      <c r="C569" s="12"/>
      <c r="D569" s="12"/>
      <c r="E569" s="12"/>
      <c r="F569" s="12"/>
      <c r="G569" s="12"/>
      <c r="H569" s="12"/>
      <c r="I569" s="12"/>
      <c r="J569" s="12"/>
      <c r="K569" s="12"/>
      <c r="L569" s="23"/>
      <c r="M569" s="12"/>
      <c r="N569" s="12"/>
      <c r="O569" s="12"/>
    </row>
    <row r="570" spans="1:15" s="22" customFormat="1">
      <c r="A570" s="12"/>
      <c r="B570" s="12"/>
      <c r="C570" s="12"/>
      <c r="D570" s="12"/>
      <c r="E570" s="12"/>
      <c r="F570" s="12"/>
      <c r="G570" s="12"/>
      <c r="H570" s="12"/>
      <c r="I570" s="12"/>
      <c r="J570" s="12"/>
      <c r="K570" s="12"/>
      <c r="L570" s="23"/>
      <c r="M570" s="12"/>
      <c r="N570" s="12"/>
      <c r="O570" s="12"/>
    </row>
    <row r="571" spans="1:15" s="22" customFormat="1">
      <c r="A571" s="12"/>
      <c r="B571" s="12"/>
      <c r="C571" s="12"/>
      <c r="D571" s="12"/>
      <c r="E571" s="12"/>
      <c r="F571" s="12"/>
      <c r="G571" s="12"/>
      <c r="H571" s="12"/>
      <c r="I571" s="12"/>
      <c r="J571" s="12"/>
      <c r="K571" s="12"/>
      <c r="L571" s="23"/>
      <c r="M571" s="12"/>
      <c r="N571" s="12"/>
      <c r="O571" s="12"/>
    </row>
    <row r="572" spans="1:15" s="22" customFormat="1">
      <c r="A572" s="12"/>
      <c r="B572" s="12"/>
      <c r="C572" s="12"/>
      <c r="D572" s="12"/>
      <c r="E572" s="12"/>
      <c r="F572" s="12"/>
      <c r="G572" s="12"/>
      <c r="H572" s="12"/>
      <c r="I572" s="12"/>
      <c r="J572" s="12"/>
      <c r="K572" s="12"/>
      <c r="L572" s="23"/>
      <c r="M572" s="12"/>
      <c r="N572" s="12"/>
      <c r="O572" s="12"/>
    </row>
    <row r="573" spans="1:15" s="22" customFormat="1">
      <c r="A573" s="12"/>
      <c r="B573" s="12"/>
      <c r="C573" s="12"/>
      <c r="D573" s="12"/>
      <c r="E573" s="12"/>
      <c r="F573" s="12"/>
      <c r="G573" s="12"/>
      <c r="H573" s="12"/>
      <c r="I573" s="12"/>
      <c r="J573" s="12"/>
      <c r="K573" s="12"/>
      <c r="L573" s="23"/>
      <c r="M573" s="12"/>
      <c r="N573" s="12"/>
      <c r="O573" s="12"/>
    </row>
    <row r="574" spans="1:15" s="22" customFormat="1">
      <c r="A574" s="12"/>
      <c r="B574" s="12"/>
      <c r="C574" s="12"/>
      <c r="D574" s="12"/>
      <c r="E574" s="12"/>
      <c r="F574" s="12"/>
      <c r="G574" s="12"/>
      <c r="H574" s="12"/>
      <c r="I574" s="12"/>
      <c r="J574" s="12"/>
      <c r="K574" s="12"/>
      <c r="L574" s="23"/>
      <c r="M574" s="12"/>
      <c r="N574" s="12"/>
      <c r="O574" s="12"/>
    </row>
    <row r="575" spans="1:15" s="22" customFormat="1">
      <c r="A575" s="12"/>
      <c r="B575" s="12"/>
      <c r="C575" s="12"/>
      <c r="D575" s="12"/>
      <c r="E575" s="12"/>
      <c r="F575" s="12"/>
      <c r="G575" s="12"/>
      <c r="H575" s="12"/>
      <c r="I575" s="12"/>
      <c r="J575" s="12"/>
      <c r="K575" s="12"/>
      <c r="L575" s="23"/>
      <c r="M575" s="12"/>
      <c r="N575" s="12"/>
      <c r="O575" s="12"/>
    </row>
    <row r="576" spans="1:15" s="22" customFormat="1">
      <c r="A576" s="12"/>
      <c r="B576" s="12"/>
      <c r="C576" s="12"/>
      <c r="D576" s="12"/>
      <c r="E576" s="12"/>
      <c r="F576" s="12"/>
      <c r="G576" s="12"/>
      <c r="H576" s="12"/>
      <c r="I576" s="12"/>
      <c r="J576" s="12"/>
      <c r="K576" s="12"/>
      <c r="L576" s="23"/>
      <c r="M576" s="12"/>
      <c r="N576" s="12"/>
      <c r="O576" s="12"/>
    </row>
    <row r="577" spans="1:15" s="22" customFormat="1">
      <c r="A577" s="12"/>
      <c r="B577" s="12"/>
      <c r="C577" s="12"/>
      <c r="D577" s="12"/>
      <c r="E577" s="12"/>
      <c r="F577" s="12"/>
      <c r="G577" s="12"/>
      <c r="H577" s="12"/>
      <c r="I577" s="12"/>
      <c r="J577" s="12"/>
      <c r="K577" s="12"/>
      <c r="L577" s="23"/>
      <c r="M577" s="12"/>
      <c r="N577" s="12"/>
      <c r="O577" s="12"/>
    </row>
    <row r="578" spans="1:15" s="22" customFormat="1">
      <c r="A578" s="12"/>
      <c r="B578" s="12"/>
      <c r="C578" s="12"/>
      <c r="D578" s="12"/>
      <c r="E578" s="12"/>
      <c r="F578" s="12"/>
      <c r="G578" s="12"/>
      <c r="H578" s="12"/>
      <c r="I578" s="12"/>
      <c r="J578" s="12"/>
      <c r="K578" s="12"/>
      <c r="L578" s="23"/>
      <c r="M578" s="12"/>
      <c r="N578" s="12"/>
      <c r="O578" s="12"/>
    </row>
    <row r="579" spans="1:15" s="22" customFormat="1">
      <c r="A579" s="12"/>
      <c r="B579" s="12"/>
      <c r="C579" s="12"/>
      <c r="D579" s="12"/>
      <c r="E579" s="12"/>
      <c r="F579" s="12"/>
      <c r="G579" s="12"/>
      <c r="H579" s="12"/>
      <c r="I579" s="12"/>
      <c r="J579" s="12"/>
      <c r="K579" s="12"/>
      <c r="L579" s="23"/>
      <c r="M579" s="12"/>
      <c r="N579" s="12"/>
      <c r="O579" s="12"/>
    </row>
    <row r="580" spans="1:15" s="22" customFormat="1">
      <c r="A580" s="12"/>
      <c r="B580" s="12"/>
      <c r="C580" s="12"/>
      <c r="D580" s="12"/>
      <c r="E580" s="12"/>
      <c r="F580" s="12"/>
      <c r="G580" s="12"/>
      <c r="H580" s="12"/>
      <c r="I580" s="12"/>
      <c r="J580" s="12"/>
      <c r="K580" s="12"/>
      <c r="L580" s="23"/>
      <c r="M580" s="12"/>
      <c r="N580" s="12"/>
      <c r="O580" s="12"/>
    </row>
    <row r="581" spans="1:15" s="22" customFormat="1">
      <c r="A581" s="12"/>
      <c r="B581" s="12"/>
      <c r="C581" s="12"/>
      <c r="D581" s="12"/>
      <c r="E581" s="12"/>
      <c r="F581" s="12"/>
      <c r="G581" s="12"/>
      <c r="H581" s="12"/>
      <c r="I581" s="12"/>
      <c r="J581" s="12"/>
      <c r="K581" s="12"/>
      <c r="L581" s="23"/>
      <c r="M581" s="12"/>
      <c r="N581" s="12"/>
      <c r="O581" s="12"/>
    </row>
    <row r="582" spans="1:15" s="22" customFormat="1">
      <c r="A582" s="12"/>
      <c r="B582" s="12"/>
      <c r="C582" s="12"/>
      <c r="D582" s="12"/>
      <c r="E582" s="12"/>
      <c r="F582" s="12"/>
      <c r="G582" s="12"/>
      <c r="H582" s="12"/>
      <c r="I582" s="12"/>
      <c r="J582" s="12"/>
      <c r="K582" s="12"/>
      <c r="L582" s="23"/>
      <c r="M582" s="12"/>
      <c r="N582" s="12"/>
      <c r="O582" s="12"/>
    </row>
    <row r="583" spans="1:15" s="22" customFormat="1">
      <c r="A583" s="12"/>
      <c r="B583" s="12"/>
      <c r="C583" s="12"/>
      <c r="D583" s="12"/>
      <c r="E583" s="12"/>
      <c r="F583" s="12"/>
      <c r="G583" s="12"/>
      <c r="H583" s="12"/>
      <c r="I583" s="12"/>
      <c r="J583" s="12"/>
      <c r="K583" s="12"/>
      <c r="L583" s="23"/>
      <c r="M583" s="12"/>
      <c r="N583" s="12"/>
      <c r="O583" s="12"/>
    </row>
    <row r="584" spans="1:15" s="22" customFormat="1">
      <c r="A584" s="12"/>
      <c r="B584" s="12"/>
      <c r="C584" s="12"/>
      <c r="D584" s="12"/>
      <c r="E584" s="12"/>
      <c r="F584" s="12"/>
      <c r="G584" s="12"/>
      <c r="H584" s="12"/>
      <c r="I584" s="12"/>
      <c r="J584" s="12"/>
      <c r="K584" s="12"/>
      <c r="L584" s="23"/>
      <c r="M584" s="12"/>
      <c r="N584" s="12"/>
      <c r="O584" s="12"/>
    </row>
    <row r="585" spans="1:15" s="22" customFormat="1">
      <c r="A585" s="12"/>
      <c r="B585" s="12"/>
      <c r="C585" s="12"/>
      <c r="D585" s="12"/>
      <c r="E585" s="12"/>
      <c r="F585" s="12"/>
      <c r="G585" s="12"/>
      <c r="H585" s="12"/>
      <c r="I585" s="12"/>
      <c r="J585" s="12"/>
      <c r="K585" s="12"/>
      <c r="L585" s="23"/>
      <c r="M585" s="12"/>
      <c r="N585" s="12"/>
      <c r="O585" s="12"/>
    </row>
    <row r="586" spans="1:15" s="22" customFormat="1">
      <c r="A586" s="12"/>
      <c r="B586" s="12"/>
      <c r="C586" s="12"/>
      <c r="D586" s="12"/>
      <c r="E586" s="12"/>
      <c r="F586" s="12"/>
      <c r="G586" s="12"/>
      <c r="H586" s="12"/>
      <c r="I586" s="12"/>
      <c r="J586" s="12"/>
      <c r="K586" s="12"/>
      <c r="L586" s="23"/>
      <c r="M586" s="12"/>
      <c r="N586" s="12"/>
      <c r="O586" s="12"/>
    </row>
    <row r="587" spans="1:15" s="22" customFormat="1">
      <c r="A587" s="12"/>
      <c r="B587" s="12"/>
      <c r="C587" s="12"/>
      <c r="D587" s="12"/>
      <c r="E587" s="12"/>
      <c r="F587" s="12"/>
      <c r="G587" s="12"/>
      <c r="H587" s="12"/>
      <c r="I587" s="12"/>
      <c r="J587" s="12"/>
      <c r="K587" s="12"/>
      <c r="L587" s="23"/>
      <c r="M587" s="12"/>
      <c r="N587" s="12"/>
      <c r="O587" s="12"/>
    </row>
    <row r="588" spans="1:15" s="22" customFormat="1">
      <c r="A588" s="12"/>
      <c r="B588" s="12"/>
      <c r="C588" s="12"/>
      <c r="D588" s="12"/>
      <c r="E588" s="12"/>
      <c r="F588" s="12"/>
      <c r="G588" s="12"/>
      <c r="H588" s="12"/>
      <c r="I588" s="12"/>
      <c r="J588" s="12"/>
      <c r="K588" s="12"/>
      <c r="L588" s="23"/>
      <c r="M588" s="12"/>
      <c r="N588" s="12"/>
      <c r="O588" s="12"/>
    </row>
    <row r="589" spans="1:15" s="22" customFormat="1">
      <c r="A589" s="12"/>
      <c r="B589" s="12"/>
      <c r="C589" s="12"/>
      <c r="D589" s="12"/>
      <c r="E589" s="12"/>
      <c r="F589" s="12"/>
      <c r="G589" s="12"/>
      <c r="H589" s="12"/>
      <c r="I589" s="12"/>
      <c r="J589" s="12"/>
      <c r="K589" s="12"/>
      <c r="L589" s="23"/>
      <c r="M589" s="12"/>
      <c r="N589" s="12"/>
      <c r="O589" s="12"/>
    </row>
    <row r="590" spans="1:15" s="22" customFormat="1">
      <c r="A590" s="12"/>
      <c r="B590" s="12"/>
      <c r="C590" s="12"/>
      <c r="D590" s="12"/>
      <c r="E590" s="12"/>
      <c r="F590" s="12"/>
      <c r="G590" s="12"/>
      <c r="H590" s="12"/>
      <c r="I590" s="12"/>
      <c r="J590" s="12"/>
      <c r="K590" s="12"/>
      <c r="L590" s="23"/>
      <c r="M590" s="12"/>
      <c r="N590" s="12"/>
      <c r="O590" s="12"/>
    </row>
    <row r="591" spans="1:15" s="22" customFormat="1">
      <c r="A591" s="12"/>
      <c r="B591" s="12"/>
      <c r="C591" s="12"/>
      <c r="D591" s="12"/>
      <c r="E591" s="12"/>
      <c r="F591" s="12"/>
      <c r="G591" s="12"/>
      <c r="H591" s="12"/>
      <c r="I591" s="12"/>
      <c r="J591" s="12"/>
      <c r="K591" s="12"/>
      <c r="L591" s="23"/>
      <c r="M591" s="12"/>
      <c r="N591" s="12"/>
      <c r="O591" s="12"/>
    </row>
    <row r="592" spans="1:15" s="22" customFormat="1">
      <c r="A592" s="12"/>
      <c r="B592" s="12"/>
      <c r="C592" s="12"/>
      <c r="D592" s="12"/>
      <c r="E592" s="12"/>
      <c r="F592" s="12"/>
      <c r="G592" s="12"/>
      <c r="H592" s="12"/>
      <c r="I592" s="12"/>
      <c r="J592" s="12"/>
      <c r="K592" s="12"/>
      <c r="L592" s="23"/>
      <c r="M592" s="12"/>
      <c r="N592" s="12"/>
      <c r="O592" s="12"/>
    </row>
    <row r="593" spans="1:15" s="22" customFormat="1">
      <c r="A593" s="12"/>
      <c r="B593" s="12"/>
      <c r="C593" s="12"/>
      <c r="D593" s="12"/>
      <c r="E593" s="12"/>
      <c r="F593" s="12"/>
      <c r="G593" s="12"/>
      <c r="H593" s="12"/>
      <c r="I593" s="12"/>
      <c r="J593" s="12"/>
      <c r="K593" s="12"/>
      <c r="L593" s="23"/>
      <c r="M593" s="12"/>
      <c r="N593" s="12"/>
      <c r="O593" s="12"/>
    </row>
    <row r="594" spans="1:15" s="22" customFormat="1">
      <c r="A594" s="12"/>
      <c r="B594" s="12"/>
      <c r="C594" s="12"/>
      <c r="D594" s="12"/>
      <c r="E594" s="12"/>
      <c r="F594" s="12"/>
      <c r="G594" s="12"/>
      <c r="H594" s="12"/>
      <c r="I594" s="12"/>
      <c r="J594" s="12"/>
      <c r="K594" s="12"/>
      <c r="L594" s="23"/>
      <c r="M594" s="12"/>
      <c r="N594" s="12"/>
      <c r="O594" s="12"/>
    </row>
    <row r="595" spans="1:15" s="22" customFormat="1">
      <c r="A595" s="12"/>
      <c r="B595" s="12"/>
      <c r="C595" s="12"/>
      <c r="D595" s="12"/>
      <c r="E595" s="12"/>
      <c r="F595" s="12"/>
      <c r="G595" s="12"/>
      <c r="H595" s="12"/>
      <c r="I595" s="12"/>
      <c r="J595" s="12"/>
      <c r="K595" s="12"/>
      <c r="L595" s="23"/>
      <c r="M595" s="12"/>
      <c r="N595" s="12"/>
      <c r="O595" s="12"/>
    </row>
    <row r="596" spans="1:15" s="22" customFormat="1">
      <c r="A596" s="12"/>
      <c r="B596" s="12"/>
      <c r="C596" s="12"/>
      <c r="D596" s="12"/>
      <c r="E596" s="12"/>
      <c r="F596" s="12"/>
      <c r="G596" s="12"/>
      <c r="H596" s="12"/>
      <c r="I596" s="12"/>
      <c r="J596" s="12"/>
      <c r="K596" s="12"/>
      <c r="L596" s="23"/>
      <c r="M596" s="12"/>
      <c r="N596" s="12"/>
      <c r="O596" s="12"/>
    </row>
    <row r="597" spans="1:15" s="22" customFormat="1">
      <c r="A597" s="12"/>
      <c r="B597" s="12"/>
      <c r="C597" s="12"/>
      <c r="D597" s="12"/>
      <c r="E597" s="12"/>
      <c r="F597" s="12"/>
      <c r="G597" s="12"/>
      <c r="H597" s="12"/>
      <c r="I597" s="12"/>
      <c r="J597" s="12"/>
      <c r="K597" s="12"/>
      <c r="L597" s="23"/>
      <c r="M597" s="12"/>
      <c r="N597" s="12"/>
      <c r="O597" s="12"/>
    </row>
    <row r="598" spans="1:15" s="22" customFormat="1">
      <c r="A598" s="12"/>
      <c r="B598" s="12"/>
      <c r="C598" s="12"/>
      <c r="D598" s="12"/>
      <c r="E598" s="12"/>
      <c r="F598" s="12"/>
      <c r="G598" s="12"/>
      <c r="H598" s="12"/>
      <c r="I598" s="12"/>
      <c r="J598" s="12"/>
      <c r="K598" s="12"/>
      <c r="L598" s="23"/>
      <c r="M598" s="12"/>
      <c r="N598" s="12"/>
      <c r="O598" s="12"/>
    </row>
    <row r="599" spans="1:15" s="22" customFormat="1">
      <c r="A599" s="12"/>
      <c r="B599" s="12"/>
      <c r="C599" s="12"/>
      <c r="D599" s="12"/>
      <c r="E599" s="12"/>
      <c r="F599" s="12"/>
      <c r="G599" s="12"/>
      <c r="H599" s="12"/>
      <c r="I599" s="12"/>
      <c r="J599" s="12"/>
      <c r="K599" s="12"/>
      <c r="L599" s="23"/>
      <c r="M599" s="12"/>
      <c r="N599" s="12"/>
      <c r="O599" s="12"/>
    </row>
    <row r="600" spans="1:15" s="22" customFormat="1">
      <c r="A600" s="12"/>
      <c r="B600" s="12"/>
      <c r="C600" s="12"/>
      <c r="D600" s="12"/>
      <c r="E600" s="12"/>
      <c r="F600" s="12"/>
      <c r="G600" s="12"/>
      <c r="H600" s="12"/>
      <c r="I600" s="12"/>
      <c r="J600" s="12"/>
      <c r="K600" s="12"/>
      <c r="L600" s="23"/>
      <c r="M600" s="12"/>
      <c r="N600" s="12"/>
      <c r="O600" s="12"/>
    </row>
    <row r="601" spans="1:15" s="22" customFormat="1">
      <c r="A601" s="12"/>
      <c r="B601" s="12"/>
      <c r="C601" s="12"/>
      <c r="D601" s="12"/>
      <c r="E601" s="12"/>
      <c r="F601" s="12"/>
      <c r="G601" s="12"/>
      <c r="H601" s="12"/>
      <c r="I601" s="12"/>
      <c r="J601" s="12"/>
      <c r="K601" s="12"/>
      <c r="L601" s="23"/>
      <c r="M601" s="12"/>
      <c r="N601" s="12"/>
      <c r="O601" s="12"/>
    </row>
    <row r="602" spans="1:15" s="22" customFormat="1">
      <c r="A602" s="12"/>
      <c r="B602" s="12"/>
      <c r="C602" s="12"/>
      <c r="D602" s="12"/>
      <c r="E602" s="12"/>
      <c r="F602" s="12"/>
      <c r="G602" s="12"/>
      <c r="H602" s="12"/>
      <c r="I602" s="12"/>
      <c r="J602" s="12"/>
      <c r="K602" s="12"/>
      <c r="L602" s="23"/>
      <c r="M602" s="12"/>
      <c r="N602" s="12"/>
      <c r="O602" s="12"/>
    </row>
    <row r="603" spans="1:15" s="22" customFormat="1">
      <c r="A603" s="12"/>
      <c r="B603" s="12"/>
      <c r="C603" s="12"/>
      <c r="D603" s="12"/>
      <c r="E603" s="12"/>
      <c r="F603" s="12"/>
      <c r="G603" s="12"/>
      <c r="H603" s="12"/>
      <c r="I603" s="12"/>
      <c r="J603" s="12"/>
      <c r="K603" s="12"/>
      <c r="L603" s="23"/>
      <c r="M603" s="12"/>
      <c r="N603" s="12"/>
      <c r="O603" s="12"/>
    </row>
    <row r="604" spans="1:15" s="22" customFormat="1">
      <c r="A604" s="12"/>
      <c r="B604" s="12"/>
      <c r="C604" s="12"/>
      <c r="D604" s="12"/>
      <c r="E604" s="12"/>
      <c r="F604" s="12"/>
      <c r="G604" s="12"/>
      <c r="H604" s="12"/>
      <c r="I604" s="12"/>
      <c r="J604" s="12"/>
      <c r="K604" s="12"/>
      <c r="L604" s="23"/>
      <c r="M604" s="12"/>
      <c r="N604" s="12"/>
      <c r="O604" s="12"/>
    </row>
    <row r="605" spans="1:15" s="22" customFormat="1">
      <c r="A605" s="12"/>
      <c r="B605" s="12"/>
      <c r="C605" s="12"/>
      <c r="D605" s="12"/>
      <c r="E605" s="12"/>
      <c r="F605" s="12"/>
      <c r="G605" s="12"/>
      <c r="H605" s="12"/>
      <c r="I605" s="12"/>
      <c r="J605" s="12"/>
      <c r="K605" s="12"/>
      <c r="L605" s="23"/>
      <c r="M605" s="12"/>
      <c r="N605" s="12"/>
      <c r="O605" s="12"/>
    </row>
    <row r="606" spans="1:15" s="22" customFormat="1">
      <c r="A606" s="12"/>
      <c r="B606" s="12"/>
      <c r="C606" s="12"/>
      <c r="D606" s="12"/>
      <c r="E606" s="12"/>
      <c r="F606" s="12"/>
      <c r="G606" s="12"/>
      <c r="H606" s="12"/>
      <c r="I606" s="12"/>
      <c r="J606" s="12"/>
      <c r="K606" s="12"/>
      <c r="L606" s="23"/>
      <c r="M606" s="12"/>
      <c r="N606" s="12"/>
      <c r="O606" s="12"/>
    </row>
    <row r="607" spans="1:15" s="22" customFormat="1">
      <c r="A607" s="12"/>
      <c r="B607" s="12"/>
      <c r="C607" s="12"/>
      <c r="D607" s="12"/>
      <c r="E607" s="12"/>
      <c r="F607" s="12"/>
      <c r="G607" s="12"/>
      <c r="H607" s="12"/>
      <c r="I607" s="12"/>
      <c r="J607" s="12"/>
      <c r="K607" s="12"/>
      <c r="L607" s="23"/>
      <c r="M607" s="12"/>
      <c r="N607" s="12"/>
      <c r="O607" s="12"/>
    </row>
    <row r="608" spans="1:15" s="22" customFormat="1">
      <c r="A608" s="12"/>
      <c r="B608" s="12"/>
      <c r="C608" s="12"/>
      <c r="D608" s="12"/>
      <c r="E608" s="12"/>
      <c r="F608" s="12"/>
      <c r="G608" s="12"/>
      <c r="H608" s="12"/>
      <c r="I608" s="12"/>
      <c r="J608" s="12"/>
      <c r="K608" s="12"/>
      <c r="L608" s="23"/>
      <c r="M608" s="12"/>
      <c r="N608" s="12"/>
      <c r="O608" s="12"/>
    </row>
    <row r="609" spans="1:15" s="22" customFormat="1">
      <c r="A609" s="12"/>
      <c r="B609" s="12"/>
      <c r="C609" s="12"/>
      <c r="D609" s="12"/>
      <c r="E609" s="12"/>
      <c r="F609" s="12"/>
      <c r="G609" s="12"/>
      <c r="H609" s="12"/>
      <c r="I609" s="12"/>
      <c r="J609" s="12"/>
      <c r="K609" s="12"/>
      <c r="L609" s="23"/>
      <c r="M609" s="12"/>
      <c r="N609" s="12"/>
      <c r="O609" s="12"/>
    </row>
    <row r="610" spans="1:15" s="22" customFormat="1">
      <c r="A610" s="12"/>
      <c r="B610" s="12"/>
      <c r="C610" s="12"/>
      <c r="D610" s="12"/>
      <c r="E610" s="12"/>
      <c r="F610" s="12"/>
      <c r="G610" s="12"/>
      <c r="H610" s="12"/>
      <c r="I610" s="12"/>
      <c r="J610" s="12"/>
      <c r="K610" s="12"/>
      <c r="L610" s="23"/>
      <c r="M610" s="12"/>
      <c r="N610" s="12"/>
      <c r="O610" s="12"/>
    </row>
    <row r="611" spans="1:15" s="22" customFormat="1">
      <c r="A611" s="12"/>
      <c r="B611" s="12"/>
      <c r="C611" s="12"/>
      <c r="D611" s="12"/>
      <c r="E611" s="12"/>
      <c r="F611" s="12"/>
      <c r="G611" s="12"/>
      <c r="H611" s="12"/>
      <c r="I611" s="12"/>
      <c r="J611" s="12"/>
      <c r="K611" s="12"/>
      <c r="L611" s="23"/>
      <c r="M611" s="12"/>
      <c r="N611" s="12"/>
      <c r="O611" s="12"/>
    </row>
    <row r="612" spans="1:15" s="22" customFormat="1">
      <c r="A612" s="12"/>
      <c r="B612" s="12"/>
      <c r="C612" s="12"/>
      <c r="D612" s="12"/>
      <c r="E612" s="12"/>
      <c r="F612" s="12"/>
      <c r="G612" s="12"/>
      <c r="H612" s="12"/>
      <c r="I612" s="12"/>
      <c r="J612" s="12"/>
      <c r="K612" s="12"/>
      <c r="L612" s="23"/>
      <c r="M612" s="12"/>
      <c r="N612" s="12"/>
      <c r="O612" s="12"/>
    </row>
    <row r="613" spans="1:15" s="22" customFormat="1">
      <c r="A613" s="12"/>
      <c r="B613" s="12"/>
      <c r="C613" s="12"/>
      <c r="D613" s="12"/>
      <c r="E613" s="12"/>
      <c r="F613" s="12"/>
      <c r="G613" s="12"/>
      <c r="H613" s="12"/>
      <c r="I613" s="12"/>
      <c r="J613" s="12"/>
      <c r="K613" s="12"/>
      <c r="L613" s="23"/>
      <c r="M613" s="12"/>
      <c r="N613" s="12"/>
      <c r="O613" s="12"/>
    </row>
    <row r="614" spans="1:15" s="22" customFormat="1">
      <c r="A614" s="12"/>
      <c r="B614" s="12"/>
      <c r="C614" s="12"/>
      <c r="D614" s="12"/>
      <c r="E614" s="12"/>
      <c r="F614" s="12"/>
      <c r="G614" s="12"/>
      <c r="H614" s="12"/>
      <c r="I614" s="12"/>
      <c r="J614" s="12"/>
      <c r="K614" s="12"/>
      <c r="L614" s="23"/>
      <c r="M614" s="12"/>
      <c r="N614" s="12"/>
      <c r="O614" s="12"/>
    </row>
    <row r="615" spans="1:15" s="22" customFormat="1">
      <c r="A615" s="12"/>
      <c r="B615" s="12"/>
      <c r="C615" s="12"/>
      <c r="D615" s="12"/>
      <c r="E615" s="12"/>
      <c r="F615" s="12"/>
      <c r="G615" s="12"/>
      <c r="H615" s="12"/>
      <c r="I615" s="12"/>
      <c r="J615" s="12"/>
      <c r="K615" s="12"/>
      <c r="L615" s="23"/>
      <c r="M615" s="12"/>
      <c r="N615" s="12"/>
      <c r="O615" s="12"/>
    </row>
    <row r="616" spans="1:15" s="22" customFormat="1">
      <c r="A616" s="12"/>
      <c r="B616" s="12"/>
      <c r="C616" s="12"/>
      <c r="D616" s="12"/>
      <c r="E616" s="12"/>
      <c r="F616" s="12"/>
      <c r="G616" s="12"/>
      <c r="H616" s="12"/>
      <c r="I616" s="12"/>
      <c r="J616" s="12"/>
      <c r="K616" s="12"/>
      <c r="L616" s="23"/>
      <c r="M616" s="12"/>
      <c r="N616" s="12"/>
      <c r="O616" s="12"/>
    </row>
    <row r="617" spans="1:15" s="22" customFormat="1">
      <c r="A617" s="12"/>
      <c r="B617" s="12"/>
      <c r="C617" s="12"/>
      <c r="D617" s="12"/>
      <c r="E617" s="12"/>
      <c r="F617" s="12"/>
      <c r="G617" s="12"/>
      <c r="H617" s="12"/>
      <c r="I617" s="12"/>
      <c r="J617" s="12"/>
      <c r="K617" s="12"/>
      <c r="L617" s="23"/>
      <c r="M617" s="12"/>
      <c r="N617" s="12"/>
      <c r="O617" s="12"/>
    </row>
    <row r="618" spans="1:15" s="22" customFormat="1">
      <c r="A618" s="12"/>
      <c r="B618" s="12"/>
      <c r="C618" s="12"/>
      <c r="D618" s="12"/>
      <c r="E618" s="12"/>
      <c r="F618" s="12"/>
      <c r="G618" s="12"/>
      <c r="H618" s="12"/>
      <c r="I618" s="12"/>
      <c r="J618" s="12"/>
      <c r="K618" s="12"/>
      <c r="L618" s="23"/>
      <c r="M618" s="12"/>
      <c r="N618" s="12"/>
      <c r="O618" s="12"/>
    </row>
    <row r="619" spans="1:15" s="22" customFormat="1">
      <c r="A619" s="12"/>
      <c r="B619" s="12"/>
      <c r="C619" s="12"/>
      <c r="D619" s="12"/>
      <c r="E619" s="12"/>
      <c r="F619" s="12"/>
      <c r="G619" s="12"/>
      <c r="H619" s="12"/>
      <c r="I619" s="12"/>
      <c r="J619" s="12"/>
      <c r="K619" s="12"/>
      <c r="L619" s="23"/>
      <c r="M619" s="12"/>
      <c r="N619" s="12"/>
      <c r="O619" s="12"/>
    </row>
    <row r="620" spans="1:15" s="22" customFormat="1">
      <c r="A620" s="12"/>
      <c r="B620" s="12"/>
      <c r="C620" s="12"/>
      <c r="D620" s="12"/>
      <c r="E620" s="12"/>
      <c r="F620" s="12"/>
      <c r="G620" s="12"/>
      <c r="H620" s="12"/>
      <c r="I620" s="12"/>
      <c r="J620" s="12"/>
      <c r="K620" s="12"/>
      <c r="L620" s="23"/>
      <c r="M620" s="12"/>
      <c r="N620" s="12"/>
      <c r="O620" s="12"/>
    </row>
    <row r="621" spans="1:15" s="22" customFormat="1">
      <c r="A621" s="12"/>
      <c r="B621" s="12"/>
      <c r="C621" s="12"/>
      <c r="D621" s="12"/>
      <c r="E621" s="12"/>
      <c r="F621" s="12"/>
      <c r="G621" s="12"/>
      <c r="H621" s="12"/>
      <c r="I621" s="12"/>
      <c r="J621" s="12"/>
      <c r="K621" s="12"/>
      <c r="L621" s="23"/>
      <c r="M621" s="12"/>
      <c r="N621" s="12"/>
      <c r="O621" s="12"/>
    </row>
    <row r="622" spans="1:15" s="22" customFormat="1">
      <c r="A622" s="12"/>
      <c r="B622" s="12"/>
      <c r="C622" s="12"/>
      <c r="D622" s="12"/>
      <c r="E622" s="12"/>
      <c r="F622" s="12"/>
      <c r="G622" s="12"/>
      <c r="H622" s="12"/>
      <c r="I622" s="12"/>
      <c r="J622" s="12"/>
      <c r="K622" s="12"/>
      <c r="L622" s="23"/>
      <c r="M622" s="12"/>
      <c r="N622" s="12"/>
      <c r="O622" s="12"/>
    </row>
    <row r="623" spans="1:15" s="22" customFormat="1">
      <c r="A623" s="12"/>
      <c r="B623" s="12"/>
      <c r="C623" s="12"/>
      <c r="D623" s="12"/>
      <c r="E623" s="12"/>
      <c r="F623" s="12"/>
      <c r="G623" s="12"/>
      <c r="H623" s="12"/>
      <c r="I623" s="12"/>
      <c r="J623" s="12"/>
      <c r="K623" s="12"/>
      <c r="L623" s="23"/>
      <c r="M623" s="12"/>
      <c r="N623" s="12"/>
      <c r="O623" s="12"/>
    </row>
    <row r="624" spans="1:15" s="22" customFormat="1">
      <c r="A624" s="12"/>
      <c r="B624" s="12"/>
      <c r="C624" s="12"/>
      <c r="D624" s="12"/>
      <c r="E624" s="12"/>
      <c r="F624" s="12"/>
      <c r="G624" s="12"/>
      <c r="H624" s="12"/>
      <c r="I624" s="12"/>
      <c r="J624" s="12"/>
      <c r="K624" s="12"/>
      <c r="L624" s="23"/>
      <c r="M624" s="12"/>
      <c r="N624" s="12"/>
      <c r="O624" s="12"/>
    </row>
    <row r="625" spans="1:15" s="22" customFormat="1">
      <c r="A625" s="12"/>
      <c r="B625" s="12"/>
      <c r="C625" s="12"/>
      <c r="D625" s="12"/>
      <c r="E625" s="12"/>
      <c r="F625" s="12"/>
      <c r="G625" s="12"/>
      <c r="H625" s="12"/>
      <c r="I625" s="12"/>
      <c r="J625" s="12"/>
      <c r="K625" s="12"/>
      <c r="L625" s="23"/>
      <c r="M625" s="12"/>
      <c r="N625" s="12"/>
      <c r="O625" s="12"/>
    </row>
    <row r="626" spans="1:15" s="22" customFormat="1">
      <c r="A626" s="12"/>
      <c r="B626" s="12"/>
      <c r="C626" s="12"/>
      <c r="D626" s="12"/>
      <c r="E626" s="12"/>
      <c r="F626" s="12"/>
      <c r="G626" s="12"/>
      <c r="H626" s="12"/>
      <c r="I626" s="12"/>
      <c r="J626" s="12"/>
      <c r="K626" s="12"/>
      <c r="L626" s="23"/>
      <c r="M626" s="12"/>
      <c r="N626" s="12"/>
      <c r="O626" s="12"/>
    </row>
    <row r="627" spans="1:15" s="22" customFormat="1">
      <c r="A627" s="12"/>
      <c r="B627" s="12"/>
      <c r="C627" s="12"/>
      <c r="D627" s="12"/>
      <c r="E627" s="12"/>
      <c r="F627" s="12"/>
      <c r="G627" s="12"/>
      <c r="H627" s="12"/>
      <c r="I627" s="12"/>
      <c r="J627" s="12"/>
      <c r="K627" s="12"/>
      <c r="L627" s="23"/>
      <c r="M627" s="12"/>
      <c r="N627" s="12"/>
      <c r="O627" s="12"/>
    </row>
    <row r="628" spans="1:15" s="22" customFormat="1">
      <c r="A628" s="12"/>
      <c r="B628" s="12"/>
      <c r="C628" s="12"/>
      <c r="D628" s="12"/>
      <c r="E628" s="12"/>
      <c r="F628" s="12"/>
      <c r="G628" s="12"/>
      <c r="H628" s="12"/>
      <c r="I628" s="12"/>
      <c r="J628" s="12"/>
      <c r="K628" s="12"/>
      <c r="L628" s="23"/>
      <c r="M628" s="12"/>
      <c r="N628" s="12"/>
      <c r="O628" s="12"/>
    </row>
    <row r="629" spans="1:15" s="22" customFormat="1">
      <c r="A629" s="12"/>
      <c r="B629" s="12"/>
      <c r="C629" s="12"/>
      <c r="D629" s="12"/>
      <c r="E629" s="12"/>
      <c r="F629" s="12"/>
      <c r="G629" s="12"/>
      <c r="H629" s="12"/>
      <c r="I629" s="12"/>
      <c r="J629" s="12"/>
      <c r="K629" s="12"/>
      <c r="L629" s="23"/>
      <c r="M629" s="12"/>
      <c r="N629" s="12"/>
      <c r="O629" s="12"/>
    </row>
    <row r="630" spans="1:15" s="22" customFormat="1">
      <c r="A630" s="12"/>
      <c r="B630" s="12"/>
      <c r="C630" s="12"/>
      <c r="D630" s="12"/>
      <c r="E630" s="12"/>
      <c r="F630" s="12"/>
      <c r="G630" s="12"/>
      <c r="H630" s="12"/>
      <c r="I630" s="12"/>
      <c r="J630" s="12"/>
      <c r="K630" s="12"/>
      <c r="L630" s="23"/>
      <c r="M630" s="12"/>
      <c r="N630" s="12"/>
      <c r="O630" s="12"/>
    </row>
    <row r="631" spans="1:15" s="22" customFormat="1">
      <c r="A631" s="12"/>
      <c r="B631" s="12"/>
      <c r="C631" s="12"/>
      <c r="D631" s="12"/>
      <c r="E631" s="12"/>
      <c r="F631" s="12"/>
      <c r="G631" s="12"/>
      <c r="H631" s="12"/>
      <c r="I631" s="12"/>
      <c r="J631" s="12"/>
      <c r="K631" s="12"/>
      <c r="L631" s="23"/>
      <c r="M631" s="12"/>
      <c r="N631" s="12"/>
      <c r="O631" s="12"/>
    </row>
    <row r="632" spans="1:15" s="22" customFormat="1">
      <c r="A632" s="12"/>
      <c r="B632" s="12"/>
      <c r="C632" s="12"/>
      <c r="D632" s="12"/>
      <c r="E632" s="12"/>
      <c r="F632" s="12"/>
      <c r="G632" s="12"/>
      <c r="H632" s="12"/>
      <c r="I632" s="12"/>
      <c r="J632" s="12"/>
      <c r="K632" s="12"/>
      <c r="L632" s="23"/>
      <c r="M632" s="12"/>
      <c r="N632" s="12"/>
      <c r="O632" s="12"/>
    </row>
    <row r="633" spans="1:15" s="22" customFormat="1">
      <c r="A633" s="12"/>
      <c r="B633" s="12"/>
      <c r="C633" s="12"/>
      <c r="D633" s="12"/>
      <c r="E633" s="12"/>
      <c r="F633" s="12"/>
      <c r="G633" s="12"/>
      <c r="H633" s="12"/>
      <c r="I633" s="12"/>
      <c r="J633" s="12"/>
      <c r="K633" s="12"/>
      <c r="L633" s="23"/>
      <c r="M633" s="12"/>
      <c r="N633" s="12"/>
      <c r="O633" s="12"/>
    </row>
    <row r="634" spans="1:15" s="22" customFormat="1">
      <c r="A634" s="12"/>
      <c r="B634" s="12"/>
      <c r="C634" s="12"/>
      <c r="D634" s="12"/>
      <c r="E634" s="12"/>
      <c r="F634" s="12"/>
      <c r="G634" s="12"/>
      <c r="H634" s="12"/>
      <c r="I634" s="12"/>
      <c r="J634" s="12"/>
      <c r="K634" s="12"/>
      <c r="L634" s="23"/>
      <c r="M634" s="12"/>
      <c r="N634" s="12"/>
      <c r="O634" s="12"/>
    </row>
    <row r="635" spans="1:15" s="22" customFormat="1">
      <c r="A635" s="12"/>
      <c r="B635" s="12"/>
      <c r="C635" s="12"/>
      <c r="D635" s="12"/>
      <c r="E635" s="12"/>
      <c r="F635" s="12"/>
      <c r="G635" s="12"/>
      <c r="H635" s="12"/>
      <c r="I635" s="12"/>
      <c r="J635" s="12"/>
      <c r="K635" s="12"/>
      <c r="L635" s="23"/>
      <c r="M635" s="12"/>
      <c r="N635" s="12"/>
      <c r="O635" s="12"/>
    </row>
    <row r="636" spans="1:15" s="22" customFormat="1">
      <c r="A636" s="12"/>
      <c r="B636" s="12"/>
      <c r="C636" s="12"/>
      <c r="D636" s="12"/>
      <c r="E636" s="12"/>
      <c r="F636" s="12"/>
      <c r="G636" s="12"/>
      <c r="H636" s="12"/>
      <c r="I636" s="12"/>
      <c r="J636" s="12"/>
      <c r="K636" s="12"/>
      <c r="L636" s="23"/>
      <c r="M636" s="12"/>
      <c r="N636" s="12"/>
      <c r="O636" s="12"/>
    </row>
    <row r="637" spans="1:15" s="22" customFormat="1">
      <c r="A637" s="12"/>
      <c r="B637" s="12"/>
      <c r="C637" s="12"/>
      <c r="D637" s="12"/>
      <c r="E637" s="12"/>
      <c r="F637" s="12"/>
      <c r="G637" s="12"/>
      <c r="H637" s="12"/>
      <c r="I637" s="12"/>
      <c r="J637" s="12"/>
      <c r="K637" s="12"/>
      <c r="L637" s="23"/>
      <c r="M637" s="12"/>
      <c r="N637" s="12"/>
      <c r="O637" s="12"/>
    </row>
    <row r="638" spans="1:15" s="22" customFormat="1">
      <c r="A638" s="12"/>
      <c r="B638" s="12"/>
      <c r="C638" s="12"/>
      <c r="D638" s="12"/>
      <c r="E638" s="12"/>
      <c r="F638" s="12"/>
      <c r="G638" s="12"/>
      <c r="H638" s="12"/>
      <c r="I638" s="12"/>
      <c r="J638" s="12"/>
      <c r="K638" s="12"/>
      <c r="L638" s="23"/>
      <c r="M638" s="12"/>
      <c r="N638" s="12"/>
      <c r="O638" s="12"/>
    </row>
    <row r="639" spans="1:15" s="22" customFormat="1">
      <c r="A639" s="12"/>
      <c r="B639" s="12"/>
      <c r="C639" s="12"/>
      <c r="D639" s="12"/>
      <c r="E639" s="12"/>
      <c r="F639" s="12"/>
      <c r="G639" s="12"/>
      <c r="H639" s="12"/>
      <c r="I639" s="12"/>
      <c r="J639" s="12"/>
      <c r="K639" s="12"/>
      <c r="L639" s="23"/>
      <c r="M639" s="12"/>
      <c r="N639" s="12"/>
      <c r="O639" s="12"/>
    </row>
    <row r="640" spans="1:15" s="22" customFormat="1">
      <c r="A640" s="12"/>
      <c r="B640" s="12"/>
      <c r="C640" s="12"/>
      <c r="D640" s="12"/>
      <c r="E640" s="12"/>
      <c r="F640" s="12"/>
      <c r="G640" s="12"/>
      <c r="H640" s="12"/>
      <c r="I640" s="12"/>
      <c r="J640" s="12"/>
      <c r="K640" s="12"/>
      <c r="L640" s="23"/>
      <c r="M640" s="12"/>
      <c r="N640" s="12"/>
      <c r="O640" s="12"/>
    </row>
    <row r="641" spans="1:15" s="22" customFormat="1">
      <c r="A641" s="12"/>
      <c r="B641" s="12"/>
      <c r="C641" s="12"/>
      <c r="D641" s="12"/>
      <c r="E641" s="12"/>
      <c r="F641" s="12"/>
      <c r="G641" s="12"/>
      <c r="H641" s="12"/>
      <c r="I641" s="12"/>
      <c r="J641" s="12"/>
      <c r="K641" s="12"/>
      <c r="L641" s="23"/>
      <c r="M641" s="12"/>
      <c r="N641" s="12"/>
      <c r="O641" s="12"/>
    </row>
    <row r="642" spans="1:15" s="22" customFormat="1">
      <c r="A642" s="12"/>
      <c r="B642" s="12"/>
      <c r="C642" s="12"/>
      <c r="D642" s="12"/>
      <c r="E642" s="12"/>
      <c r="F642" s="12"/>
      <c r="G642" s="12"/>
      <c r="H642" s="12"/>
      <c r="I642" s="12"/>
      <c r="J642" s="12"/>
      <c r="K642" s="12"/>
      <c r="L642" s="23"/>
      <c r="M642" s="12"/>
      <c r="N642" s="12"/>
      <c r="O642" s="12"/>
    </row>
    <row r="643" spans="1:15" s="22" customFormat="1">
      <c r="A643" s="12"/>
      <c r="B643" s="12"/>
      <c r="C643" s="12"/>
      <c r="D643" s="12"/>
      <c r="E643" s="12"/>
      <c r="F643" s="12"/>
      <c r="G643" s="12"/>
      <c r="H643" s="12"/>
      <c r="I643" s="12"/>
      <c r="J643" s="12"/>
      <c r="K643" s="12"/>
      <c r="L643" s="23"/>
      <c r="M643" s="12"/>
      <c r="N643" s="12"/>
      <c r="O643" s="12"/>
    </row>
    <row r="644" spans="1:15" s="22" customFormat="1">
      <c r="A644" s="12"/>
      <c r="B644" s="12"/>
      <c r="C644" s="12"/>
      <c r="D644" s="12"/>
      <c r="E644" s="12"/>
      <c r="F644" s="12"/>
      <c r="G644" s="12"/>
      <c r="H644" s="12"/>
      <c r="I644" s="12"/>
      <c r="J644" s="12"/>
      <c r="K644" s="12"/>
      <c r="L644" s="23"/>
      <c r="M644" s="12"/>
      <c r="N644" s="12"/>
      <c r="O644" s="12"/>
    </row>
    <row r="645" spans="1:15" s="22" customFormat="1">
      <c r="A645" s="12"/>
      <c r="B645" s="12"/>
      <c r="C645" s="12"/>
      <c r="D645" s="12"/>
      <c r="E645" s="12"/>
      <c r="F645" s="12"/>
      <c r="G645" s="12"/>
      <c r="H645" s="12"/>
      <c r="I645" s="12"/>
      <c r="J645" s="12"/>
      <c r="K645" s="12"/>
      <c r="L645" s="23"/>
      <c r="M645" s="12"/>
      <c r="N645" s="12"/>
      <c r="O645" s="12"/>
    </row>
    <row r="646" spans="1:15" s="22" customFormat="1">
      <c r="A646" s="12"/>
      <c r="B646" s="12"/>
      <c r="C646" s="12"/>
      <c r="D646" s="12"/>
      <c r="E646" s="12"/>
      <c r="F646" s="12"/>
      <c r="G646" s="12"/>
      <c r="H646" s="12"/>
      <c r="I646" s="12"/>
      <c r="J646" s="12"/>
      <c r="K646" s="12"/>
      <c r="L646" s="23"/>
      <c r="M646" s="12"/>
      <c r="N646" s="12"/>
      <c r="O646" s="12"/>
    </row>
    <row r="647" spans="1:15" s="22" customFormat="1">
      <c r="A647" s="12"/>
      <c r="B647" s="12"/>
      <c r="C647" s="12"/>
      <c r="D647" s="12"/>
      <c r="E647" s="12"/>
      <c r="F647" s="12"/>
      <c r="G647" s="12"/>
      <c r="H647" s="12"/>
      <c r="I647" s="12"/>
      <c r="J647" s="12"/>
      <c r="K647" s="12"/>
      <c r="L647" s="23"/>
      <c r="M647" s="12"/>
      <c r="N647" s="12"/>
      <c r="O647" s="12"/>
    </row>
    <row r="648" spans="1:15" s="22" customFormat="1">
      <c r="A648" s="12"/>
      <c r="B648" s="12"/>
      <c r="C648" s="12"/>
      <c r="D648" s="12"/>
      <c r="E648" s="12"/>
      <c r="F648" s="12"/>
      <c r="G648" s="12"/>
      <c r="H648" s="12"/>
      <c r="I648" s="12"/>
      <c r="J648" s="12"/>
      <c r="K648" s="12"/>
      <c r="L648" s="23"/>
      <c r="M648" s="12"/>
      <c r="N648" s="12"/>
      <c r="O648" s="12"/>
    </row>
    <row r="649" spans="1:15" s="22" customFormat="1">
      <c r="A649" s="12"/>
      <c r="B649" s="12"/>
      <c r="C649" s="12"/>
      <c r="D649" s="12"/>
      <c r="E649" s="12"/>
      <c r="F649" s="12"/>
      <c r="G649" s="12"/>
      <c r="H649" s="12"/>
      <c r="I649" s="12"/>
      <c r="J649" s="12"/>
      <c r="K649" s="12"/>
      <c r="L649" s="23"/>
      <c r="M649" s="12"/>
      <c r="N649" s="12"/>
      <c r="O649" s="12"/>
    </row>
    <row r="650" spans="1:15" s="22" customFormat="1">
      <c r="A650" s="12"/>
      <c r="B650" s="12"/>
      <c r="C650" s="12"/>
      <c r="D650" s="12"/>
      <c r="E650" s="12"/>
      <c r="F650" s="12"/>
      <c r="G650" s="12"/>
      <c r="H650" s="12"/>
      <c r="I650" s="12"/>
      <c r="J650" s="12"/>
      <c r="K650" s="12"/>
      <c r="L650" s="23"/>
      <c r="M650" s="12"/>
      <c r="N650" s="12"/>
      <c r="O650" s="12"/>
    </row>
    <row r="651" spans="1:15" s="22" customFormat="1">
      <c r="A651" s="12"/>
      <c r="B651" s="12"/>
      <c r="C651" s="12"/>
      <c r="D651" s="12"/>
      <c r="E651" s="12"/>
      <c r="F651" s="12"/>
      <c r="G651" s="12"/>
      <c r="H651" s="12"/>
      <c r="I651" s="12"/>
      <c r="J651" s="12"/>
      <c r="K651" s="12"/>
      <c r="L651" s="23"/>
      <c r="M651" s="12"/>
      <c r="N651" s="12"/>
      <c r="O651" s="12"/>
    </row>
    <row r="652" spans="1:15" s="22" customFormat="1">
      <c r="A652" s="12"/>
      <c r="B652" s="12"/>
      <c r="C652" s="12"/>
      <c r="D652" s="12"/>
      <c r="E652" s="12"/>
      <c r="F652" s="12"/>
      <c r="G652" s="12"/>
      <c r="H652" s="12"/>
      <c r="I652" s="12"/>
      <c r="J652" s="12"/>
      <c r="K652" s="12"/>
      <c r="L652" s="23"/>
      <c r="M652" s="12"/>
      <c r="N652" s="12"/>
      <c r="O652" s="12"/>
    </row>
    <row r="653" spans="1:15" s="22" customFormat="1">
      <c r="A653" s="12"/>
      <c r="B653" s="12"/>
      <c r="C653" s="12"/>
      <c r="D653" s="12"/>
      <c r="E653" s="12"/>
      <c r="F653" s="12"/>
      <c r="G653" s="12"/>
      <c r="H653" s="12"/>
      <c r="I653" s="12"/>
      <c r="J653" s="12"/>
      <c r="K653" s="12"/>
      <c r="L653" s="23"/>
      <c r="M653" s="12"/>
      <c r="N653" s="12"/>
      <c r="O653" s="12"/>
    </row>
    <row r="654" spans="1:15" s="22" customFormat="1">
      <c r="A654" s="12"/>
      <c r="B654" s="12"/>
      <c r="C654" s="12"/>
      <c r="D654" s="12"/>
      <c r="E654" s="12"/>
      <c r="F654" s="12"/>
      <c r="G654" s="12"/>
      <c r="H654" s="12"/>
      <c r="I654" s="12"/>
      <c r="J654" s="12"/>
      <c r="K654" s="12"/>
      <c r="L654" s="23"/>
      <c r="M654" s="12"/>
      <c r="N654" s="12"/>
      <c r="O654" s="12"/>
    </row>
    <row r="655" spans="1:15" s="22" customFormat="1">
      <c r="A655" s="12"/>
      <c r="B655" s="12"/>
      <c r="C655" s="12"/>
      <c r="D655" s="12"/>
      <c r="E655" s="12"/>
      <c r="F655" s="12"/>
      <c r="G655" s="12"/>
      <c r="H655" s="12"/>
      <c r="I655" s="12"/>
      <c r="J655" s="12"/>
      <c r="K655" s="12"/>
      <c r="L655" s="23"/>
      <c r="M655" s="12"/>
      <c r="N655" s="12"/>
      <c r="O655" s="12"/>
    </row>
    <row r="656" spans="1:15" s="22" customFormat="1">
      <c r="A656" s="12"/>
      <c r="B656" s="12"/>
      <c r="C656" s="12"/>
      <c r="D656" s="12"/>
      <c r="E656" s="12"/>
      <c r="F656" s="12"/>
      <c r="G656" s="12"/>
      <c r="H656" s="12"/>
      <c r="I656" s="12"/>
      <c r="J656" s="12"/>
      <c r="K656" s="12"/>
      <c r="L656" s="23"/>
      <c r="M656" s="12"/>
      <c r="N656" s="12"/>
      <c r="O656" s="12"/>
    </row>
    <row r="657" spans="1:15" s="22" customFormat="1">
      <c r="A657" s="12"/>
      <c r="B657" s="12"/>
      <c r="C657" s="12"/>
      <c r="D657" s="12"/>
      <c r="E657" s="12"/>
      <c r="F657" s="12"/>
      <c r="G657" s="12"/>
      <c r="H657" s="12"/>
      <c r="I657" s="12"/>
      <c r="J657" s="12"/>
      <c r="K657" s="12"/>
      <c r="L657" s="23"/>
      <c r="M657" s="12"/>
      <c r="N657" s="12"/>
      <c r="O657" s="12"/>
    </row>
    <row r="658" spans="1:15" s="22" customFormat="1">
      <c r="A658" s="12"/>
      <c r="B658" s="12"/>
      <c r="C658" s="12"/>
      <c r="D658" s="12"/>
      <c r="E658" s="12"/>
      <c r="F658" s="12"/>
      <c r="G658" s="12"/>
      <c r="H658" s="12"/>
      <c r="I658" s="12"/>
      <c r="J658" s="12"/>
      <c r="K658" s="12"/>
      <c r="L658" s="23"/>
      <c r="M658" s="12"/>
      <c r="N658" s="12"/>
      <c r="O658" s="12"/>
    </row>
    <row r="659" spans="1:15" s="22" customFormat="1">
      <c r="A659" s="12"/>
      <c r="B659" s="12"/>
      <c r="C659" s="12"/>
      <c r="D659" s="12"/>
      <c r="E659" s="12"/>
      <c r="F659" s="12"/>
      <c r="G659" s="12"/>
      <c r="H659" s="12"/>
      <c r="I659" s="12"/>
      <c r="J659" s="12"/>
      <c r="K659" s="12"/>
      <c r="L659" s="23"/>
      <c r="M659" s="12"/>
      <c r="N659" s="12"/>
      <c r="O659" s="12"/>
    </row>
    <row r="660" spans="1:15" s="22" customFormat="1">
      <c r="A660" s="12"/>
      <c r="B660" s="12"/>
      <c r="C660" s="12"/>
      <c r="D660" s="12"/>
      <c r="E660" s="12"/>
      <c r="F660" s="12"/>
      <c r="G660" s="12"/>
      <c r="H660" s="12"/>
      <c r="I660" s="12"/>
      <c r="J660" s="12"/>
      <c r="K660" s="12"/>
      <c r="L660" s="23"/>
      <c r="M660" s="12"/>
      <c r="N660" s="12"/>
      <c r="O660" s="12"/>
    </row>
    <row r="661" spans="1:15" s="22" customFormat="1">
      <c r="A661" s="12"/>
      <c r="B661" s="12"/>
      <c r="C661" s="12"/>
      <c r="D661" s="12"/>
      <c r="E661" s="12"/>
      <c r="F661" s="12"/>
      <c r="G661" s="12"/>
      <c r="H661" s="12"/>
      <c r="I661" s="12"/>
      <c r="J661" s="12"/>
      <c r="K661" s="12"/>
      <c r="L661" s="23"/>
      <c r="M661" s="12"/>
      <c r="N661" s="12"/>
      <c r="O661" s="12"/>
    </row>
    <row r="662" spans="1:15" s="22" customFormat="1">
      <c r="A662" s="12"/>
      <c r="B662" s="12"/>
      <c r="C662" s="12"/>
      <c r="D662" s="12"/>
      <c r="E662" s="12"/>
      <c r="F662" s="12"/>
      <c r="G662" s="12"/>
      <c r="H662" s="12"/>
      <c r="I662" s="12"/>
      <c r="J662" s="12"/>
      <c r="K662" s="12"/>
      <c r="L662" s="23"/>
      <c r="M662" s="12"/>
      <c r="N662" s="12"/>
      <c r="O662" s="12"/>
    </row>
    <row r="663" spans="1:15" s="22" customFormat="1">
      <c r="A663" s="12"/>
      <c r="B663" s="12"/>
      <c r="C663" s="12"/>
      <c r="D663" s="12"/>
      <c r="E663" s="12"/>
      <c r="F663" s="12"/>
      <c r="G663" s="12"/>
      <c r="H663" s="12"/>
      <c r="I663" s="12"/>
      <c r="J663" s="12"/>
      <c r="K663" s="12"/>
      <c r="L663" s="23"/>
      <c r="M663" s="12"/>
      <c r="N663" s="12"/>
      <c r="O663" s="12"/>
    </row>
    <row r="664" spans="1:15" s="22" customFormat="1">
      <c r="A664" s="12"/>
      <c r="B664" s="12"/>
      <c r="C664" s="12"/>
      <c r="D664" s="12"/>
      <c r="E664" s="12"/>
      <c r="F664" s="12"/>
      <c r="G664" s="12"/>
      <c r="H664" s="12"/>
      <c r="I664" s="12"/>
      <c r="J664" s="12"/>
      <c r="K664" s="12"/>
      <c r="L664" s="23"/>
      <c r="M664" s="12"/>
      <c r="N664" s="12"/>
      <c r="O664" s="12"/>
    </row>
    <row r="665" spans="1:15" s="22" customFormat="1">
      <c r="A665" s="12"/>
      <c r="B665" s="12"/>
      <c r="C665" s="12"/>
      <c r="D665" s="12"/>
      <c r="E665" s="12"/>
      <c r="F665" s="12"/>
      <c r="G665" s="12"/>
      <c r="H665" s="12"/>
      <c r="I665" s="12"/>
      <c r="J665" s="12"/>
      <c r="K665" s="12"/>
      <c r="L665" s="23"/>
      <c r="M665" s="12"/>
      <c r="N665" s="12"/>
      <c r="O665" s="12"/>
    </row>
    <row r="666" spans="1:15" s="22" customFormat="1">
      <c r="A666" s="12"/>
      <c r="B666" s="12"/>
      <c r="C666" s="12"/>
      <c r="D666" s="12"/>
      <c r="E666" s="12"/>
      <c r="F666" s="12"/>
      <c r="G666" s="12"/>
      <c r="H666" s="12"/>
      <c r="I666" s="12"/>
      <c r="J666" s="12"/>
      <c r="K666" s="12"/>
      <c r="L666" s="23"/>
      <c r="M666" s="12"/>
      <c r="N666" s="12"/>
      <c r="O666" s="12"/>
    </row>
    <row r="667" spans="1:15" s="22" customFormat="1">
      <c r="A667" s="12"/>
      <c r="B667" s="12"/>
      <c r="C667" s="12"/>
      <c r="D667" s="12"/>
      <c r="E667" s="12"/>
      <c r="F667" s="12"/>
      <c r="G667" s="12"/>
      <c r="H667" s="12"/>
      <c r="I667" s="12"/>
      <c r="J667" s="12"/>
      <c r="K667" s="12"/>
      <c r="L667" s="23"/>
      <c r="M667" s="12"/>
      <c r="N667" s="12"/>
      <c r="O667" s="12"/>
    </row>
    <row r="668" spans="1:15" s="22" customFormat="1">
      <c r="A668" s="12"/>
      <c r="B668" s="12"/>
      <c r="C668" s="12"/>
      <c r="D668" s="12"/>
      <c r="E668" s="12"/>
      <c r="F668" s="12"/>
      <c r="G668" s="12"/>
      <c r="H668" s="12"/>
      <c r="I668" s="12"/>
      <c r="J668" s="12"/>
      <c r="K668" s="12"/>
      <c r="L668" s="23"/>
      <c r="M668" s="12"/>
      <c r="N668" s="12"/>
      <c r="O668" s="12"/>
    </row>
    <row r="669" spans="1:15" s="22" customFormat="1">
      <c r="A669" s="12"/>
      <c r="B669" s="12"/>
      <c r="C669" s="12"/>
      <c r="D669" s="12"/>
      <c r="E669" s="12"/>
      <c r="F669" s="12"/>
      <c r="G669" s="12"/>
      <c r="H669" s="12"/>
      <c r="I669" s="12"/>
      <c r="J669" s="12"/>
      <c r="K669" s="12"/>
      <c r="L669" s="23"/>
      <c r="M669" s="12"/>
      <c r="N669" s="12"/>
      <c r="O669" s="12"/>
    </row>
    <row r="670" spans="1:15" s="22" customFormat="1">
      <c r="A670" s="12"/>
      <c r="B670" s="12"/>
      <c r="C670" s="12"/>
      <c r="D670" s="12"/>
      <c r="E670" s="12"/>
      <c r="F670" s="12"/>
      <c r="G670" s="12"/>
      <c r="H670" s="12"/>
      <c r="I670" s="12"/>
      <c r="J670" s="12"/>
      <c r="K670" s="12"/>
      <c r="L670" s="23"/>
      <c r="M670" s="12"/>
      <c r="N670" s="12"/>
      <c r="O670" s="12"/>
    </row>
    <row r="671" spans="1:15" s="22" customFormat="1">
      <c r="A671" s="12"/>
      <c r="B671" s="12"/>
      <c r="C671" s="12"/>
      <c r="D671" s="12"/>
      <c r="E671" s="12"/>
      <c r="F671" s="12"/>
      <c r="G671" s="12"/>
      <c r="H671" s="12"/>
      <c r="I671" s="12"/>
      <c r="J671" s="12"/>
      <c r="K671" s="12"/>
      <c r="L671" s="23"/>
      <c r="M671" s="12"/>
      <c r="N671" s="12"/>
      <c r="O671" s="12"/>
    </row>
    <row r="672" spans="1:15" s="22" customFormat="1">
      <c r="A672" s="12"/>
      <c r="B672" s="12"/>
      <c r="C672" s="12"/>
      <c r="D672" s="12"/>
      <c r="E672" s="12"/>
      <c r="F672" s="12"/>
      <c r="G672" s="12"/>
      <c r="H672" s="12"/>
      <c r="I672" s="12"/>
      <c r="J672" s="12"/>
      <c r="K672" s="12"/>
      <c r="L672" s="23"/>
      <c r="M672" s="12"/>
      <c r="N672" s="12"/>
      <c r="O672" s="12"/>
    </row>
    <row r="673" spans="1:15" s="22" customFormat="1">
      <c r="A673" s="12"/>
      <c r="B673" s="12"/>
      <c r="C673" s="12"/>
      <c r="D673" s="12"/>
      <c r="E673" s="12"/>
      <c r="F673" s="12"/>
      <c r="G673" s="12"/>
      <c r="H673" s="12"/>
      <c r="I673" s="12"/>
      <c r="J673" s="12"/>
      <c r="K673" s="12"/>
      <c r="L673" s="23"/>
      <c r="M673" s="12"/>
      <c r="N673" s="12"/>
      <c r="O673" s="12"/>
    </row>
    <row r="674" spans="1:15" s="22" customFormat="1">
      <c r="A674" s="12"/>
      <c r="B674" s="12"/>
      <c r="C674" s="12"/>
      <c r="D674" s="12"/>
      <c r="E674" s="12"/>
      <c r="F674" s="12"/>
      <c r="G674" s="12"/>
      <c r="H674" s="12"/>
      <c r="I674" s="12"/>
      <c r="J674" s="12"/>
      <c r="K674" s="12"/>
      <c r="L674" s="23"/>
      <c r="M674" s="12"/>
      <c r="N674" s="12"/>
      <c r="O674" s="12"/>
    </row>
    <row r="675" spans="1:15" s="22" customFormat="1">
      <c r="A675" s="12"/>
      <c r="B675" s="12"/>
      <c r="C675" s="12"/>
      <c r="D675" s="12"/>
      <c r="E675" s="12"/>
      <c r="F675" s="12"/>
      <c r="G675" s="12"/>
      <c r="H675" s="12"/>
      <c r="I675" s="12"/>
      <c r="J675" s="12"/>
      <c r="K675" s="12"/>
      <c r="L675" s="23"/>
      <c r="M675" s="12"/>
      <c r="N675" s="12"/>
      <c r="O675" s="12"/>
    </row>
    <row r="676" spans="1:15" s="22" customFormat="1">
      <c r="A676" s="12"/>
      <c r="B676" s="12"/>
      <c r="C676" s="12"/>
      <c r="D676" s="12"/>
      <c r="E676" s="12"/>
      <c r="F676" s="12"/>
      <c r="G676" s="12"/>
      <c r="H676" s="12"/>
      <c r="I676" s="12"/>
      <c r="J676" s="12"/>
      <c r="K676" s="12"/>
      <c r="L676" s="23"/>
      <c r="M676" s="12"/>
      <c r="N676" s="12"/>
      <c r="O676" s="12"/>
    </row>
    <row r="677" spans="1:15" s="22" customFormat="1">
      <c r="A677" s="12"/>
      <c r="B677" s="12"/>
      <c r="C677" s="12"/>
      <c r="D677" s="12"/>
      <c r="E677" s="12"/>
      <c r="F677" s="12"/>
      <c r="G677" s="12"/>
      <c r="H677" s="12"/>
      <c r="I677" s="12"/>
      <c r="J677" s="12"/>
      <c r="K677" s="12"/>
      <c r="L677" s="23"/>
      <c r="M677" s="12"/>
      <c r="N677" s="12"/>
      <c r="O677" s="12"/>
    </row>
    <row r="678" spans="1:15" s="22" customFormat="1">
      <c r="A678" s="12"/>
      <c r="B678" s="12"/>
      <c r="C678" s="12"/>
      <c r="D678" s="12"/>
      <c r="E678" s="12"/>
      <c r="F678" s="12"/>
      <c r="G678" s="12"/>
      <c r="H678" s="12"/>
      <c r="I678" s="12"/>
      <c r="J678" s="12"/>
      <c r="K678" s="12"/>
      <c r="L678" s="23"/>
      <c r="M678" s="12"/>
      <c r="N678" s="12"/>
      <c r="O678" s="12"/>
    </row>
    <row r="679" spans="1:15" s="22" customFormat="1">
      <c r="A679" s="12"/>
      <c r="B679" s="12"/>
      <c r="C679" s="12"/>
      <c r="D679" s="12"/>
      <c r="E679" s="12"/>
      <c r="F679" s="12"/>
      <c r="G679" s="12"/>
      <c r="H679" s="12"/>
      <c r="I679" s="12"/>
      <c r="J679" s="12"/>
      <c r="K679" s="12"/>
      <c r="L679" s="23"/>
      <c r="M679" s="12"/>
      <c r="N679" s="12"/>
      <c r="O679" s="12"/>
    </row>
    <row r="680" spans="1:15" s="22" customFormat="1">
      <c r="A680" s="12"/>
      <c r="B680" s="12"/>
      <c r="C680" s="12"/>
      <c r="D680" s="12"/>
      <c r="E680" s="12"/>
      <c r="F680" s="12"/>
      <c r="G680" s="12"/>
      <c r="H680" s="12"/>
      <c r="I680" s="12"/>
      <c r="J680" s="12"/>
      <c r="K680" s="12"/>
      <c r="L680" s="23"/>
      <c r="M680" s="12"/>
      <c r="N680" s="12"/>
      <c r="O680" s="12"/>
    </row>
    <row r="681" spans="1:15" s="22" customFormat="1">
      <c r="A681" s="12"/>
      <c r="B681" s="12"/>
      <c r="C681" s="12"/>
      <c r="D681" s="12"/>
      <c r="E681" s="12"/>
      <c r="F681" s="12"/>
      <c r="G681" s="12"/>
      <c r="H681" s="12"/>
      <c r="I681" s="12"/>
      <c r="J681" s="12"/>
      <c r="K681" s="12"/>
      <c r="L681" s="23"/>
      <c r="M681" s="12"/>
      <c r="N681" s="12"/>
      <c r="O681" s="12"/>
    </row>
    <row r="682" spans="1:15" s="22" customFormat="1">
      <c r="A682" s="12"/>
      <c r="B682" s="12"/>
      <c r="C682" s="12"/>
      <c r="D682" s="12"/>
      <c r="E682" s="12"/>
      <c r="F682" s="12"/>
      <c r="G682" s="12"/>
      <c r="H682" s="12"/>
      <c r="I682" s="12"/>
      <c r="J682" s="12"/>
      <c r="K682" s="12"/>
      <c r="L682" s="23"/>
      <c r="M682" s="12"/>
      <c r="N682" s="12"/>
      <c r="O682" s="12"/>
    </row>
    <row r="683" spans="1:15" s="22" customFormat="1">
      <c r="A683" s="12"/>
      <c r="B683" s="12"/>
      <c r="C683" s="12"/>
      <c r="D683" s="12"/>
      <c r="E683" s="12"/>
      <c r="F683" s="12"/>
      <c r="G683" s="12"/>
      <c r="H683" s="12"/>
      <c r="I683" s="12"/>
      <c r="J683" s="12"/>
      <c r="K683" s="12"/>
      <c r="L683" s="23"/>
      <c r="M683" s="12"/>
      <c r="N683" s="12"/>
      <c r="O683" s="12"/>
    </row>
    <row r="684" spans="1:15" s="22" customFormat="1">
      <c r="A684" s="12"/>
      <c r="B684" s="12"/>
      <c r="C684" s="12"/>
      <c r="D684" s="12"/>
      <c r="E684" s="12"/>
      <c r="F684" s="12"/>
      <c r="G684" s="12"/>
      <c r="H684" s="12"/>
      <c r="I684" s="12"/>
      <c r="J684" s="12"/>
      <c r="K684" s="12"/>
      <c r="L684" s="23"/>
      <c r="M684" s="12"/>
      <c r="N684" s="12"/>
      <c r="O684" s="12"/>
    </row>
    <row r="685" spans="1:15" s="22" customFormat="1">
      <c r="A685" s="12"/>
      <c r="B685" s="12"/>
      <c r="C685" s="12"/>
      <c r="D685" s="12"/>
      <c r="E685" s="12"/>
      <c r="F685" s="12"/>
      <c r="G685" s="12"/>
      <c r="H685" s="12"/>
      <c r="I685" s="12"/>
      <c r="J685" s="12"/>
      <c r="K685" s="12"/>
      <c r="L685" s="23"/>
      <c r="M685" s="12"/>
      <c r="N685" s="12"/>
      <c r="O685" s="12"/>
    </row>
    <row r="686" spans="1:15" s="22" customFormat="1">
      <c r="A686" s="12"/>
      <c r="B686" s="12"/>
      <c r="C686" s="12"/>
      <c r="D686" s="12"/>
      <c r="E686" s="12"/>
      <c r="F686" s="12"/>
      <c r="G686" s="12"/>
      <c r="H686" s="12"/>
      <c r="I686" s="12"/>
      <c r="J686" s="12"/>
      <c r="K686" s="12"/>
      <c r="L686" s="23"/>
      <c r="M686" s="12"/>
      <c r="N686" s="12"/>
      <c r="O686" s="12"/>
    </row>
    <row r="687" spans="1:15" s="22" customFormat="1">
      <c r="A687" s="12"/>
      <c r="B687" s="12"/>
      <c r="C687" s="12"/>
      <c r="D687" s="12"/>
      <c r="E687" s="12"/>
      <c r="F687" s="12"/>
      <c r="G687" s="12"/>
      <c r="H687" s="12"/>
      <c r="I687" s="12"/>
      <c r="J687" s="12"/>
      <c r="K687" s="12"/>
      <c r="L687" s="23"/>
      <c r="M687" s="12"/>
      <c r="N687" s="12"/>
      <c r="O687" s="12"/>
    </row>
    <row r="688" spans="1:15" s="22" customFormat="1">
      <c r="A688" s="12"/>
      <c r="B688" s="12"/>
      <c r="C688" s="12"/>
      <c r="D688" s="12"/>
      <c r="E688" s="12"/>
      <c r="F688" s="12"/>
      <c r="G688" s="12"/>
      <c r="H688" s="12"/>
      <c r="I688" s="12"/>
      <c r="J688" s="12"/>
      <c r="K688" s="12"/>
      <c r="L688" s="23"/>
      <c r="M688" s="12"/>
      <c r="N688" s="12"/>
      <c r="O688" s="12"/>
    </row>
    <row r="689" spans="1:15" s="22" customFormat="1">
      <c r="A689" s="12"/>
      <c r="B689" s="12"/>
      <c r="C689" s="12"/>
      <c r="D689" s="12"/>
      <c r="E689" s="12"/>
      <c r="F689" s="12"/>
      <c r="G689" s="12"/>
      <c r="H689" s="12"/>
      <c r="I689" s="12"/>
      <c r="J689" s="12"/>
      <c r="K689" s="12"/>
      <c r="L689" s="23"/>
      <c r="M689" s="12"/>
      <c r="N689" s="12"/>
      <c r="O689" s="12"/>
    </row>
    <row r="690" spans="1:15" s="22" customFormat="1">
      <c r="A690" s="12"/>
      <c r="B690" s="12"/>
      <c r="C690" s="12"/>
      <c r="D690" s="12"/>
      <c r="E690" s="12"/>
      <c r="F690" s="12"/>
      <c r="G690" s="12"/>
      <c r="H690" s="12"/>
      <c r="I690" s="12"/>
      <c r="J690" s="12"/>
      <c r="K690" s="12"/>
      <c r="L690" s="23"/>
      <c r="M690" s="12"/>
      <c r="N690" s="12"/>
      <c r="O690" s="12"/>
    </row>
    <row r="691" spans="1:15" s="22" customFormat="1">
      <c r="A691" s="12"/>
      <c r="B691" s="12"/>
      <c r="C691" s="12"/>
      <c r="D691" s="12"/>
      <c r="E691" s="12"/>
      <c r="F691" s="12"/>
      <c r="G691" s="12"/>
      <c r="H691" s="12"/>
      <c r="I691" s="12"/>
      <c r="J691" s="12"/>
      <c r="K691" s="12"/>
      <c r="L691" s="23"/>
      <c r="M691" s="12"/>
      <c r="N691" s="12"/>
      <c r="O691" s="12"/>
    </row>
    <row r="692" spans="1:15" s="22" customFormat="1">
      <c r="A692" s="12"/>
      <c r="B692" s="12"/>
      <c r="C692" s="12"/>
      <c r="D692" s="12"/>
      <c r="E692" s="12"/>
      <c r="F692" s="12"/>
      <c r="G692" s="12"/>
      <c r="H692" s="12"/>
      <c r="I692" s="12"/>
      <c r="J692" s="12"/>
      <c r="K692" s="12"/>
      <c r="L692" s="23"/>
      <c r="M692" s="12"/>
      <c r="N692" s="12"/>
      <c r="O692" s="12"/>
    </row>
    <row r="693" spans="1:15" s="22" customFormat="1">
      <c r="A693" s="12"/>
      <c r="B693" s="12"/>
      <c r="C693" s="12"/>
      <c r="D693" s="12"/>
      <c r="E693" s="12"/>
      <c r="F693" s="12"/>
      <c r="G693" s="12"/>
      <c r="H693" s="12"/>
      <c r="I693" s="12"/>
      <c r="J693" s="12"/>
      <c r="K693" s="12"/>
      <c r="L693" s="23"/>
      <c r="M693" s="12"/>
      <c r="N693" s="12"/>
      <c r="O693" s="12"/>
    </row>
    <row r="694" spans="1:15" s="22" customFormat="1">
      <c r="A694" s="12"/>
      <c r="B694" s="12"/>
      <c r="C694" s="12"/>
      <c r="D694" s="12"/>
      <c r="E694" s="12"/>
      <c r="F694" s="12"/>
      <c r="G694" s="12"/>
      <c r="H694" s="12"/>
      <c r="I694" s="12"/>
      <c r="J694" s="12"/>
      <c r="K694" s="12"/>
      <c r="L694" s="23"/>
      <c r="M694" s="12"/>
      <c r="N694" s="12"/>
      <c r="O694" s="12"/>
    </row>
    <row r="695" spans="1:15" s="22" customFormat="1">
      <c r="A695" s="12"/>
      <c r="B695" s="12"/>
      <c r="C695" s="12"/>
      <c r="D695" s="12"/>
      <c r="E695" s="12"/>
      <c r="F695" s="12"/>
      <c r="G695" s="12"/>
      <c r="H695" s="12"/>
      <c r="I695" s="12"/>
      <c r="J695" s="12"/>
      <c r="K695" s="12"/>
      <c r="L695" s="23"/>
      <c r="M695" s="12"/>
      <c r="N695" s="12"/>
      <c r="O695" s="12"/>
    </row>
    <row r="696" spans="1:15" s="22" customFormat="1">
      <c r="A696" s="12"/>
      <c r="B696" s="12"/>
      <c r="C696" s="12"/>
      <c r="D696" s="12"/>
      <c r="E696" s="12"/>
      <c r="F696" s="12"/>
      <c r="G696" s="12"/>
      <c r="H696" s="12"/>
      <c r="I696" s="12"/>
      <c r="J696" s="12"/>
      <c r="K696" s="12"/>
      <c r="L696" s="23"/>
      <c r="M696" s="12"/>
      <c r="N696" s="12"/>
      <c r="O696" s="12"/>
    </row>
    <row r="697" spans="1:15" s="22" customFormat="1">
      <c r="A697" s="12"/>
      <c r="B697" s="12"/>
      <c r="C697" s="12"/>
      <c r="D697" s="12"/>
      <c r="E697" s="12"/>
      <c r="F697" s="12"/>
      <c r="G697" s="12"/>
      <c r="H697" s="12"/>
      <c r="I697" s="12"/>
      <c r="J697" s="12"/>
      <c r="K697" s="12"/>
      <c r="L697" s="23"/>
      <c r="M697" s="12"/>
      <c r="N697" s="12"/>
      <c r="O697" s="12"/>
    </row>
    <row r="698" spans="1:15" s="22" customFormat="1">
      <c r="A698" s="12"/>
      <c r="B698" s="12"/>
      <c r="C698" s="12"/>
      <c r="D698" s="12"/>
      <c r="E698" s="12"/>
      <c r="F698" s="12"/>
      <c r="G698" s="12"/>
      <c r="H698" s="12"/>
      <c r="I698" s="12"/>
      <c r="J698" s="12"/>
      <c r="K698" s="12"/>
      <c r="L698" s="23"/>
      <c r="M698" s="12"/>
      <c r="N698" s="12"/>
      <c r="O698" s="12"/>
    </row>
    <row r="699" spans="1:15" s="22" customFormat="1">
      <c r="A699" s="12"/>
      <c r="B699" s="12"/>
      <c r="C699" s="12"/>
      <c r="D699" s="12"/>
      <c r="E699" s="12"/>
      <c r="F699" s="12"/>
      <c r="G699" s="12"/>
      <c r="H699" s="12"/>
      <c r="I699" s="12"/>
      <c r="J699" s="12"/>
      <c r="K699" s="12"/>
      <c r="L699" s="23"/>
      <c r="M699" s="12"/>
      <c r="N699" s="12"/>
      <c r="O699" s="12"/>
    </row>
    <row r="700" spans="1:15" s="22" customFormat="1">
      <c r="A700" s="12"/>
      <c r="B700" s="12"/>
      <c r="C700" s="12"/>
      <c r="D700" s="12"/>
      <c r="E700" s="12"/>
      <c r="F700" s="12"/>
      <c r="G700" s="12"/>
      <c r="H700" s="12"/>
      <c r="I700" s="12"/>
      <c r="J700" s="12"/>
      <c r="K700" s="12"/>
      <c r="L700" s="23"/>
      <c r="M700" s="12"/>
      <c r="N700" s="12"/>
      <c r="O700" s="12"/>
    </row>
    <row r="701" spans="1:15" s="22" customFormat="1">
      <c r="A701" s="12"/>
      <c r="B701" s="12"/>
      <c r="C701" s="12"/>
      <c r="D701" s="12"/>
      <c r="E701" s="12"/>
      <c r="F701" s="12"/>
      <c r="G701" s="12"/>
      <c r="H701" s="12"/>
      <c r="I701" s="12"/>
      <c r="J701" s="12"/>
      <c r="K701" s="12"/>
      <c r="L701" s="23"/>
      <c r="M701" s="12"/>
      <c r="N701" s="12"/>
      <c r="O701" s="12"/>
    </row>
    <row r="702" spans="1:15" s="22" customFormat="1">
      <c r="A702" s="12"/>
      <c r="B702" s="12"/>
      <c r="C702" s="12"/>
      <c r="D702" s="12"/>
      <c r="E702" s="12"/>
      <c r="F702" s="12"/>
      <c r="G702" s="12"/>
      <c r="H702" s="12"/>
      <c r="I702" s="12"/>
      <c r="J702" s="12"/>
      <c r="K702" s="12"/>
      <c r="L702" s="23"/>
      <c r="M702" s="12"/>
      <c r="N702" s="12"/>
      <c r="O702" s="12"/>
    </row>
    <row r="703" spans="1:15" s="22" customFormat="1">
      <c r="A703" s="12"/>
      <c r="B703" s="12"/>
      <c r="C703" s="12"/>
      <c r="D703" s="12"/>
      <c r="E703" s="12"/>
      <c r="F703" s="12"/>
      <c r="G703" s="12"/>
      <c r="H703" s="12"/>
      <c r="I703" s="12"/>
      <c r="J703" s="12"/>
      <c r="K703" s="12"/>
      <c r="L703" s="23"/>
      <c r="M703" s="12"/>
      <c r="N703" s="12"/>
      <c r="O703" s="12"/>
    </row>
    <row r="704" spans="1:15" s="22" customFormat="1">
      <c r="A704" s="12"/>
      <c r="B704" s="12"/>
      <c r="C704" s="12"/>
      <c r="D704" s="12"/>
      <c r="E704" s="12"/>
      <c r="F704" s="12"/>
      <c r="G704" s="12"/>
      <c r="H704" s="12"/>
      <c r="I704" s="12"/>
      <c r="J704" s="12"/>
      <c r="K704" s="12"/>
      <c r="L704" s="23"/>
      <c r="M704" s="12"/>
      <c r="N704" s="12"/>
      <c r="O704" s="12"/>
    </row>
    <row r="705" spans="1:15" s="22" customFormat="1">
      <c r="A705" s="12"/>
      <c r="B705" s="12"/>
      <c r="C705" s="12"/>
      <c r="D705" s="12"/>
      <c r="E705" s="12"/>
      <c r="F705" s="12"/>
      <c r="G705" s="12"/>
      <c r="H705" s="12"/>
      <c r="I705" s="12"/>
      <c r="J705" s="12"/>
      <c r="K705" s="12"/>
      <c r="L705" s="23"/>
      <c r="M705" s="12"/>
      <c r="N705" s="12"/>
      <c r="O705" s="12"/>
    </row>
    <row r="706" spans="1:15" s="22" customFormat="1">
      <c r="A706" s="12"/>
      <c r="B706" s="12"/>
      <c r="C706" s="12"/>
      <c r="D706" s="12"/>
      <c r="E706" s="12"/>
      <c r="F706" s="12"/>
      <c r="G706" s="12"/>
      <c r="H706" s="12"/>
      <c r="I706" s="12"/>
      <c r="J706" s="12"/>
      <c r="K706" s="12"/>
      <c r="L706" s="23"/>
      <c r="M706" s="12"/>
      <c r="N706" s="12"/>
      <c r="O706" s="12"/>
    </row>
    <row r="707" spans="1:15" s="22" customFormat="1">
      <c r="A707" s="12"/>
      <c r="B707" s="12"/>
      <c r="C707" s="12"/>
      <c r="D707" s="12"/>
      <c r="E707" s="12"/>
      <c r="F707" s="12"/>
      <c r="G707" s="12"/>
      <c r="H707" s="12"/>
      <c r="I707" s="12"/>
      <c r="J707" s="12"/>
      <c r="K707" s="12"/>
      <c r="L707" s="23"/>
      <c r="M707" s="12"/>
      <c r="N707" s="12"/>
      <c r="O707" s="12"/>
    </row>
    <row r="708" spans="1:15" s="22" customFormat="1">
      <c r="A708" s="12"/>
      <c r="B708" s="12"/>
      <c r="C708" s="12"/>
      <c r="D708" s="12"/>
      <c r="E708" s="12"/>
      <c r="F708" s="12"/>
      <c r="G708" s="12"/>
      <c r="H708" s="12"/>
      <c r="I708" s="12"/>
      <c r="J708" s="12"/>
      <c r="K708" s="12"/>
      <c r="L708" s="23"/>
      <c r="M708" s="12"/>
      <c r="N708" s="12"/>
      <c r="O708" s="12"/>
    </row>
    <row r="709" spans="1:15" s="22" customFormat="1">
      <c r="A709" s="12"/>
      <c r="B709" s="12"/>
      <c r="C709" s="12"/>
      <c r="D709" s="12"/>
      <c r="E709" s="12"/>
      <c r="F709" s="12"/>
      <c r="G709" s="12"/>
      <c r="H709" s="12"/>
      <c r="I709" s="12"/>
      <c r="J709" s="12"/>
      <c r="K709" s="12"/>
      <c r="L709" s="23"/>
      <c r="M709" s="12"/>
      <c r="N709" s="12"/>
      <c r="O709" s="12"/>
    </row>
    <row r="710" spans="1:15" s="22" customFormat="1">
      <c r="A710" s="12"/>
      <c r="B710" s="12"/>
      <c r="C710" s="12"/>
      <c r="D710" s="12"/>
      <c r="E710" s="12"/>
      <c r="F710" s="12"/>
      <c r="G710" s="12"/>
      <c r="H710" s="12"/>
      <c r="I710" s="12"/>
      <c r="J710" s="12"/>
      <c r="K710" s="12"/>
      <c r="L710" s="23"/>
      <c r="M710" s="12"/>
      <c r="N710" s="12"/>
      <c r="O710" s="12"/>
    </row>
    <row r="711" spans="1:15" s="22" customFormat="1">
      <c r="A711" s="12"/>
      <c r="B711" s="12"/>
      <c r="C711" s="12"/>
      <c r="D711" s="12"/>
      <c r="E711" s="12"/>
      <c r="F711" s="12"/>
      <c r="G711" s="12"/>
      <c r="H711" s="12"/>
      <c r="I711" s="12"/>
      <c r="J711" s="12"/>
      <c r="K711" s="12"/>
      <c r="L711" s="23"/>
      <c r="M711" s="12"/>
      <c r="N711" s="12"/>
      <c r="O711" s="12"/>
    </row>
    <row r="712" spans="1:15" s="22" customFormat="1">
      <c r="A712" s="12"/>
      <c r="B712" s="12"/>
      <c r="C712" s="12"/>
      <c r="D712" s="12"/>
      <c r="E712" s="12"/>
      <c r="F712" s="12"/>
      <c r="G712" s="12"/>
      <c r="H712" s="12"/>
      <c r="I712" s="12"/>
      <c r="J712" s="12"/>
      <c r="K712" s="12"/>
      <c r="L712" s="23"/>
      <c r="M712" s="12"/>
      <c r="N712" s="12"/>
      <c r="O712" s="12"/>
    </row>
    <row r="713" spans="1:15" s="22" customFormat="1">
      <c r="A713" s="12"/>
      <c r="B713" s="12"/>
      <c r="C713" s="12"/>
      <c r="D713" s="12"/>
      <c r="E713" s="12"/>
      <c r="F713" s="12"/>
      <c r="G713" s="12"/>
      <c r="H713" s="12"/>
      <c r="I713" s="12"/>
      <c r="J713" s="12"/>
      <c r="K713" s="12"/>
      <c r="L713" s="23"/>
      <c r="M713" s="12"/>
      <c r="N713" s="12"/>
      <c r="O713" s="12"/>
    </row>
    <row r="714" spans="1:15" s="22" customFormat="1">
      <c r="A714" s="12"/>
      <c r="B714" s="12"/>
      <c r="C714" s="12"/>
      <c r="D714" s="12"/>
      <c r="E714" s="12"/>
      <c r="F714" s="12"/>
      <c r="G714" s="12"/>
      <c r="H714" s="12"/>
      <c r="I714" s="12"/>
      <c r="J714" s="12"/>
      <c r="K714" s="12"/>
      <c r="L714" s="23"/>
      <c r="M714" s="12"/>
      <c r="N714" s="12"/>
      <c r="O714" s="12"/>
    </row>
    <row r="715" spans="1:15" s="22" customFormat="1">
      <c r="A715" s="12"/>
      <c r="B715" s="12"/>
      <c r="C715" s="12"/>
      <c r="D715" s="12"/>
      <c r="E715" s="12"/>
      <c r="F715" s="12"/>
      <c r="G715" s="12"/>
      <c r="H715" s="12"/>
      <c r="I715" s="12"/>
      <c r="J715" s="12"/>
      <c r="K715" s="12"/>
      <c r="L715" s="23"/>
      <c r="M715" s="12"/>
      <c r="N715" s="12"/>
      <c r="O715" s="12"/>
    </row>
    <row r="716" spans="1:15" s="22" customFormat="1">
      <c r="A716" s="12"/>
      <c r="B716" s="12"/>
      <c r="C716" s="12"/>
      <c r="D716" s="12"/>
      <c r="E716" s="12"/>
      <c r="F716" s="12"/>
      <c r="G716" s="12"/>
      <c r="H716" s="12"/>
      <c r="I716" s="12"/>
      <c r="J716" s="12"/>
      <c r="K716" s="12"/>
      <c r="L716" s="23"/>
      <c r="M716" s="12"/>
      <c r="N716" s="12"/>
      <c r="O716" s="12"/>
    </row>
    <row r="717" spans="1:15" s="22" customFormat="1">
      <c r="A717" s="12"/>
      <c r="B717" s="12"/>
      <c r="C717" s="12"/>
      <c r="D717" s="12"/>
      <c r="E717" s="12"/>
      <c r="F717" s="12"/>
      <c r="G717" s="12"/>
      <c r="H717" s="12"/>
      <c r="I717" s="12"/>
      <c r="J717" s="12"/>
      <c r="K717" s="12"/>
      <c r="L717" s="23"/>
      <c r="M717" s="12"/>
      <c r="N717" s="12"/>
      <c r="O717" s="12"/>
    </row>
    <row r="718" spans="1:15" s="22" customFormat="1">
      <c r="A718" s="12"/>
      <c r="B718" s="12"/>
      <c r="C718" s="12"/>
      <c r="D718" s="12"/>
      <c r="E718" s="12"/>
      <c r="F718" s="12"/>
      <c r="G718" s="12"/>
      <c r="H718" s="12"/>
      <c r="I718" s="12"/>
      <c r="J718" s="12"/>
      <c r="K718" s="12"/>
      <c r="L718" s="23"/>
      <c r="M718" s="12"/>
      <c r="N718" s="12"/>
      <c r="O718" s="12"/>
    </row>
    <row r="719" spans="1:15" s="22" customFormat="1">
      <c r="A719" s="12"/>
      <c r="B719" s="12"/>
      <c r="C719" s="12"/>
      <c r="D719" s="12"/>
      <c r="E719" s="12"/>
      <c r="F719" s="12"/>
      <c r="G719" s="12"/>
      <c r="H719" s="12"/>
      <c r="I719" s="12"/>
      <c r="J719" s="12"/>
      <c r="K719" s="12"/>
      <c r="L719" s="23"/>
      <c r="M719" s="12"/>
      <c r="N719" s="12"/>
      <c r="O719" s="12"/>
    </row>
    <row r="720" spans="1:15" s="22" customFormat="1">
      <c r="A720" s="12"/>
      <c r="B720" s="12"/>
      <c r="C720" s="12"/>
      <c r="D720" s="12"/>
      <c r="E720" s="12"/>
      <c r="F720" s="12"/>
      <c r="G720" s="12"/>
      <c r="H720" s="12"/>
      <c r="I720" s="12"/>
      <c r="J720" s="12"/>
      <c r="K720" s="12"/>
      <c r="L720" s="23"/>
      <c r="M720" s="12"/>
      <c r="N720" s="12"/>
      <c r="O720" s="12"/>
    </row>
    <row r="721" spans="1:15" s="22" customFormat="1">
      <c r="A721" s="12"/>
      <c r="B721" s="12"/>
      <c r="C721" s="12"/>
      <c r="D721" s="12"/>
      <c r="E721" s="12"/>
      <c r="F721" s="12"/>
      <c r="G721" s="12"/>
      <c r="H721" s="12"/>
      <c r="I721" s="12"/>
      <c r="J721" s="12"/>
      <c r="K721" s="12"/>
      <c r="L721" s="23"/>
      <c r="M721" s="12"/>
      <c r="N721" s="12"/>
      <c r="O721" s="12"/>
    </row>
    <row r="722" spans="1:15" s="22" customFormat="1">
      <c r="A722" s="12"/>
      <c r="B722" s="12"/>
      <c r="C722" s="12"/>
      <c r="D722" s="12"/>
      <c r="E722" s="12"/>
      <c r="F722" s="12"/>
      <c r="G722" s="12"/>
      <c r="H722" s="12"/>
      <c r="I722" s="12"/>
      <c r="J722" s="12"/>
      <c r="K722" s="12"/>
      <c r="L722" s="23"/>
      <c r="M722" s="12"/>
      <c r="N722" s="12"/>
      <c r="O722" s="12"/>
    </row>
    <row r="723" spans="1:15" s="22" customFormat="1">
      <c r="A723" s="12"/>
      <c r="B723" s="12"/>
      <c r="C723" s="12"/>
      <c r="D723" s="12"/>
      <c r="E723" s="12"/>
      <c r="F723" s="12"/>
      <c r="G723" s="12"/>
      <c r="H723" s="12"/>
      <c r="I723" s="12"/>
      <c r="J723" s="12"/>
      <c r="K723" s="12"/>
      <c r="L723" s="23"/>
      <c r="M723" s="12"/>
      <c r="N723" s="12"/>
      <c r="O723" s="12"/>
    </row>
    <row r="724" spans="1:15" s="22" customFormat="1">
      <c r="A724" s="12"/>
      <c r="B724" s="12"/>
      <c r="C724" s="12"/>
      <c r="D724" s="12"/>
      <c r="E724" s="12"/>
      <c r="F724" s="12"/>
      <c r="G724" s="12"/>
      <c r="H724" s="12"/>
      <c r="I724" s="12"/>
      <c r="J724" s="12"/>
      <c r="K724" s="12"/>
      <c r="L724" s="23"/>
      <c r="M724" s="12"/>
      <c r="N724" s="12"/>
      <c r="O724" s="12"/>
    </row>
    <row r="725" spans="1:15" s="22" customFormat="1">
      <c r="A725" s="12"/>
      <c r="B725" s="12"/>
      <c r="C725" s="12"/>
      <c r="D725" s="12"/>
      <c r="E725" s="12"/>
      <c r="F725" s="12"/>
      <c r="G725" s="12"/>
      <c r="H725" s="12"/>
      <c r="I725" s="12"/>
      <c r="J725" s="12"/>
      <c r="K725" s="12"/>
      <c r="L725" s="23"/>
      <c r="M725" s="12"/>
      <c r="N725" s="12"/>
      <c r="O725" s="12"/>
    </row>
    <row r="726" spans="1:15" s="22" customFormat="1">
      <c r="A726" s="12"/>
      <c r="B726" s="12"/>
      <c r="C726" s="12"/>
      <c r="D726" s="12"/>
      <c r="E726" s="12"/>
      <c r="F726" s="12"/>
      <c r="G726" s="12"/>
      <c r="H726" s="12"/>
      <c r="I726" s="12"/>
      <c r="J726" s="12"/>
      <c r="K726" s="12"/>
      <c r="L726" s="23"/>
      <c r="M726" s="12"/>
      <c r="N726" s="12"/>
      <c r="O726" s="12"/>
    </row>
    <row r="727" spans="1:15" s="22" customFormat="1">
      <c r="A727" s="12"/>
      <c r="B727" s="12"/>
      <c r="C727" s="12"/>
      <c r="D727" s="12"/>
      <c r="E727" s="12"/>
      <c r="F727" s="12"/>
      <c r="G727" s="12"/>
      <c r="H727" s="12"/>
      <c r="I727" s="12"/>
      <c r="J727" s="12"/>
      <c r="K727" s="12"/>
      <c r="L727" s="23"/>
      <c r="M727" s="12"/>
      <c r="N727" s="12"/>
      <c r="O727" s="12"/>
    </row>
  </sheetData>
  <sheetProtection password="C5C1" sheet="1" objects="1" scenarios="1" formatCells="0" formatColumns="0" formatRows="0" insertColumns="0" insertRows="0" insertHyperlinks="0" deleteColumns="0" deleteRows="0" sort="0" autoFilter="0" pivotTables="0"/>
  <mergeCells count="68">
    <mergeCell ref="C1:K1"/>
    <mergeCell ref="A2:G2"/>
    <mergeCell ref="H2:L2"/>
    <mergeCell ref="M2:O3"/>
    <mergeCell ref="A3:G3"/>
    <mergeCell ref="H3:L3"/>
    <mergeCell ref="A4:O4"/>
    <mergeCell ref="Q4:Q5"/>
    <mergeCell ref="C5:C6"/>
    <mergeCell ref="D5:F5"/>
    <mergeCell ref="G5:K5"/>
    <mergeCell ref="L5:O5"/>
    <mergeCell ref="B5:B6"/>
    <mergeCell ref="D12:F12"/>
    <mergeCell ref="G12:K12"/>
    <mergeCell ref="L12:O12"/>
    <mergeCell ref="A21:A22"/>
    <mergeCell ref="C21:E21"/>
    <mergeCell ref="F21:I21"/>
    <mergeCell ref="J21:N21"/>
    <mergeCell ref="O21:O22"/>
    <mergeCell ref="D22:E22"/>
    <mergeCell ref="C12:C13"/>
    <mergeCell ref="B12:B13"/>
    <mergeCell ref="D23:E23"/>
    <mergeCell ref="D24:E24"/>
    <mergeCell ref="D25:E25"/>
    <mergeCell ref="A27:A28"/>
    <mergeCell ref="C27:E27"/>
    <mergeCell ref="A41:O41"/>
    <mergeCell ref="A50:O50"/>
    <mergeCell ref="A44:O44"/>
    <mergeCell ref="A46:O46"/>
    <mergeCell ref="J27:N27"/>
    <mergeCell ref="O27:O28"/>
    <mergeCell ref="D28:E28"/>
    <mergeCell ref="D29:E29"/>
    <mergeCell ref="D30:E30"/>
    <mergeCell ref="F27:I27"/>
    <mergeCell ref="D31:E31"/>
    <mergeCell ref="D32:E32"/>
    <mergeCell ref="D33:E33"/>
    <mergeCell ref="D34:E34"/>
    <mergeCell ref="D35:E35"/>
    <mergeCell ref="A39:O39"/>
    <mergeCell ref="A64:O64"/>
    <mergeCell ref="AK103:AK104"/>
    <mergeCell ref="AL103:AL104"/>
    <mergeCell ref="AM103:AN103"/>
    <mergeCell ref="A66:N66"/>
    <mergeCell ref="A67:N67"/>
    <mergeCell ref="A63:O63"/>
    <mergeCell ref="A58:O58"/>
    <mergeCell ref="A59:O59"/>
    <mergeCell ref="A60:O60"/>
    <mergeCell ref="A61:O61"/>
    <mergeCell ref="A62:O62"/>
    <mergeCell ref="A54:O54"/>
    <mergeCell ref="A55:O55"/>
    <mergeCell ref="A56:O56"/>
    <mergeCell ref="A57:O57"/>
    <mergeCell ref="A42:O42"/>
    <mergeCell ref="A43:O43"/>
    <mergeCell ref="A47:O47"/>
    <mergeCell ref="A48:O48"/>
    <mergeCell ref="A49:O49"/>
    <mergeCell ref="A45:O45"/>
    <mergeCell ref="A51:O51"/>
  </mergeCells>
  <dataValidations count="4">
    <dataValidation type="whole" allowBlank="1" showInputMessage="1" showErrorMessage="1" sqref="D8:D9 D15:D16">
      <formula1>0</formula1>
      <formula2>100</formula2>
    </dataValidation>
    <dataValidation type="whole" allowBlank="1" showInputMessage="1" showErrorMessage="1" errorTitle="Abatement (%)" error="Abatement (%) Amount should be between 0 to 100" sqref="D7 D14">
      <formula1>0</formula1>
      <formula2>100</formula2>
    </dataValidation>
    <dataValidation type="list" showInputMessage="1" showErrorMessage="1" sqref="A7">
      <formula1>$AR$105:$AR$212</formula1>
    </dataValidation>
    <dataValidation type="list" allowBlank="1" showInputMessage="1" showErrorMessage="1" sqref="A8:A9 A14:A16">
      <formula1>$AR$105:$AR$212</formula1>
    </dataValidation>
  </dataValidations>
  <printOptions horizontalCentered="1"/>
  <pageMargins left="0.75" right="0.5" top="0.6" bottom="0.4" header="0.3" footer="0.3"/>
  <pageSetup paperSize="9" scale="83" orientation="landscape" r:id="rId1"/>
</worksheet>
</file>

<file path=xl/worksheets/sheet3.xml><?xml version="1.0" encoding="utf-8"?>
<worksheet xmlns="http://schemas.openxmlformats.org/spreadsheetml/2006/main" xmlns:r="http://schemas.openxmlformats.org/officeDocument/2006/relationships">
  <dimension ref="A1:K558"/>
  <sheetViews>
    <sheetView view="pageBreakPreview" topLeftCell="A15" zoomScale="115" zoomScaleSheetLayoutView="115" workbookViewId="0">
      <selection activeCell="E29" sqref="E29"/>
    </sheetView>
  </sheetViews>
  <sheetFormatPr defaultRowHeight="15"/>
  <cols>
    <col min="1" max="1" width="17.42578125" style="3" customWidth="1"/>
    <col min="2" max="2" width="12.5703125" style="3" customWidth="1"/>
    <col min="3" max="3" width="9.140625" style="3" customWidth="1"/>
    <col min="4" max="4" width="10.42578125" style="3" customWidth="1"/>
    <col min="5" max="6" width="11" style="3" customWidth="1"/>
    <col min="7" max="7" width="11.140625" style="3" customWidth="1"/>
    <col min="8" max="8" width="10.7109375" style="3" customWidth="1"/>
    <col min="9" max="9" width="8.7109375" style="3" bestFit="1" customWidth="1"/>
    <col min="10" max="10" width="11.140625" style="3" customWidth="1"/>
    <col min="11" max="11" width="9.85546875" bestFit="1" customWidth="1"/>
    <col min="12" max="12" width="12.5703125" customWidth="1"/>
    <col min="13" max="13" width="16.42578125" customWidth="1"/>
    <col min="14" max="14" width="45.5703125" bestFit="1" customWidth="1"/>
    <col min="15" max="15" width="14.85546875" customWidth="1"/>
    <col min="16" max="16" width="19.140625" bestFit="1" customWidth="1"/>
    <col min="18" max="18" width="12.28515625" customWidth="1"/>
    <col min="20" max="20" width="15.28515625" customWidth="1"/>
    <col min="21" max="21" width="10.7109375" customWidth="1"/>
    <col min="22" max="22" width="10.85546875" customWidth="1"/>
    <col min="23" max="23" width="10.7109375" customWidth="1"/>
    <col min="33" max="33" width="20.140625" bestFit="1" customWidth="1"/>
    <col min="37" max="37" width="11.85546875" customWidth="1"/>
    <col min="39" max="39" width="14.85546875" bestFit="1" customWidth="1"/>
    <col min="40" max="40" width="10.5703125" bestFit="1" customWidth="1"/>
  </cols>
  <sheetData>
    <row r="1" spans="1:11" s="22" customFormat="1" ht="15.75" thickBot="1">
      <c r="A1" s="12"/>
      <c r="B1" s="12"/>
      <c r="C1" s="12"/>
      <c r="D1" s="12"/>
      <c r="E1" s="12"/>
      <c r="F1" s="12"/>
      <c r="G1" s="12"/>
      <c r="H1" s="12"/>
      <c r="I1" s="12"/>
      <c r="J1" s="12"/>
    </row>
    <row r="2" spans="1:11" s="22" customFormat="1" ht="20.25" thickTop="1" thickBot="1">
      <c r="A2" s="216" t="s">
        <v>108</v>
      </c>
      <c r="B2" s="217"/>
      <c r="C2" s="217"/>
      <c r="D2" s="217"/>
      <c r="E2" s="217"/>
      <c r="F2" s="217"/>
      <c r="G2" s="217"/>
      <c r="H2" s="217"/>
      <c r="I2" s="217"/>
      <c r="J2" s="217"/>
      <c r="K2" s="218"/>
    </row>
    <row r="3" spans="1:11" s="22" customFormat="1" ht="18" thickTop="1">
      <c r="A3" s="219"/>
      <c r="B3" s="220"/>
      <c r="C3" s="220"/>
      <c r="D3" s="220"/>
      <c r="E3" s="220"/>
      <c r="F3" s="220"/>
      <c r="G3" s="220"/>
      <c r="H3" s="220"/>
      <c r="I3" s="220"/>
      <c r="J3" s="220"/>
      <c r="K3" s="221"/>
    </row>
    <row r="4" spans="1:11" s="22" customFormat="1" ht="17.25">
      <c r="A4" s="222" t="s">
        <v>109</v>
      </c>
      <c r="B4" s="179"/>
      <c r="C4" s="179"/>
      <c r="D4" s="179"/>
      <c r="E4" s="179"/>
      <c r="F4" s="179"/>
      <c r="G4" s="179"/>
      <c r="H4" s="179"/>
      <c r="I4" s="179"/>
      <c r="J4" s="179"/>
      <c r="K4" s="223"/>
    </row>
    <row r="5" spans="1:11" s="22" customFormat="1" ht="17.25">
      <c r="A5" s="222"/>
      <c r="B5" s="179"/>
      <c r="C5" s="179"/>
      <c r="D5" s="179"/>
      <c r="E5" s="179"/>
      <c r="F5" s="179"/>
      <c r="G5" s="179"/>
      <c r="H5" s="179"/>
      <c r="I5" s="179"/>
      <c r="J5" s="179"/>
      <c r="K5" s="223"/>
    </row>
    <row r="6" spans="1:11" s="22" customFormat="1" ht="17.25">
      <c r="A6" s="219" t="s">
        <v>173</v>
      </c>
      <c r="B6" s="220"/>
      <c r="C6" s="220"/>
      <c r="D6" s="220"/>
      <c r="E6" s="220"/>
      <c r="F6" s="220"/>
      <c r="G6" s="220"/>
      <c r="H6" s="220"/>
      <c r="I6" s="220"/>
      <c r="J6" s="220"/>
      <c r="K6" s="221"/>
    </row>
    <row r="7" spans="1:11" s="22" customFormat="1" ht="17.25">
      <c r="A7" s="219"/>
      <c r="B7" s="220"/>
      <c r="C7" s="220"/>
      <c r="D7" s="220"/>
      <c r="E7" s="220"/>
      <c r="F7" s="220"/>
      <c r="G7" s="220"/>
      <c r="H7" s="220"/>
      <c r="I7" s="220"/>
      <c r="J7" s="220"/>
      <c r="K7" s="221"/>
    </row>
    <row r="8" spans="1:11" s="22" customFormat="1" ht="17.25">
      <c r="A8" s="219" t="s">
        <v>110</v>
      </c>
      <c r="B8" s="220"/>
      <c r="C8" s="220"/>
      <c r="D8" s="220"/>
      <c r="E8" s="220"/>
      <c r="F8" s="220"/>
      <c r="G8" s="220"/>
      <c r="H8" s="220"/>
      <c r="I8" s="220"/>
      <c r="J8" s="220"/>
      <c r="K8" s="221"/>
    </row>
    <row r="9" spans="1:11" s="22" customFormat="1" ht="17.25">
      <c r="A9" s="219" t="s">
        <v>85</v>
      </c>
      <c r="B9" s="220"/>
      <c r="C9" s="220"/>
      <c r="D9" s="220"/>
      <c r="E9" s="220"/>
      <c r="F9" s="220"/>
      <c r="G9" s="220"/>
      <c r="H9" s="220"/>
      <c r="I9" s="220"/>
      <c r="J9" s="220"/>
      <c r="K9" s="221"/>
    </row>
    <row r="10" spans="1:11" s="22" customFormat="1" ht="18" thickBot="1">
      <c r="A10" s="224"/>
      <c r="B10" s="225"/>
      <c r="C10" s="225"/>
      <c r="D10" s="225"/>
      <c r="E10" s="225"/>
      <c r="F10" s="225"/>
      <c r="G10" s="225"/>
      <c r="H10" s="225"/>
      <c r="I10" s="225"/>
      <c r="J10" s="225"/>
      <c r="K10" s="226"/>
    </row>
    <row r="11" spans="1:11" s="22" customFormat="1" ht="15.75" thickTop="1">
      <c r="A11" s="12"/>
      <c r="B11" s="12"/>
      <c r="C11" s="12"/>
      <c r="D11" s="12"/>
      <c r="E11" s="12"/>
      <c r="F11" s="12"/>
      <c r="G11" s="12"/>
      <c r="H11" s="12"/>
      <c r="I11" s="12"/>
      <c r="J11" s="12"/>
    </row>
    <row r="12" spans="1:11" s="22" customFormat="1">
      <c r="A12" s="12"/>
      <c r="B12" s="12"/>
      <c r="C12" s="12"/>
      <c r="D12" s="12"/>
      <c r="E12" s="12"/>
      <c r="F12" s="12"/>
      <c r="G12" s="12"/>
      <c r="H12" s="12"/>
      <c r="I12" s="12"/>
      <c r="J12" s="12"/>
    </row>
    <row r="13" spans="1:11" s="22" customFormat="1">
      <c r="A13" s="12"/>
      <c r="B13" s="12"/>
      <c r="C13" s="12"/>
      <c r="D13" s="12"/>
      <c r="E13" s="12"/>
      <c r="F13" s="12"/>
      <c r="G13" s="12"/>
      <c r="H13" s="12"/>
      <c r="I13" s="12"/>
      <c r="J13" s="12"/>
    </row>
    <row r="14" spans="1:11" s="22" customFormat="1" ht="17.25">
      <c r="A14" s="92" t="s">
        <v>111</v>
      </c>
      <c r="B14" s="93"/>
      <c r="C14" s="93"/>
      <c r="D14" s="93"/>
      <c r="E14" s="93"/>
      <c r="F14" s="93"/>
      <c r="G14" s="93"/>
      <c r="H14" s="93"/>
      <c r="I14" s="93"/>
      <c r="J14" s="93"/>
      <c r="K14" s="94"/>
    </row>
    <row r="15" spans="1:11" s="22" customFormat="1" ht="17.25">
      <c r="A15" s="227" t="s">
        <v>112</v>
      </c>
      <c r="B15" s="227"/>
      <c r="C15" s="227"/>
      <c r="D15" s="227"/>
      <c r="E15" s="227"/>
      <c r="F15" s="227"/>
      <c r="G15" s="227"/>
      <c r="H15" s="227"/>
      <c r="I15" s="227"/>
      <c r="J15" s="227"/>
      <c r="K15" s="227"/>
    </row>
    <row r="16" spans="1:11" s="22" customFormat="1" ht="17.25">
      <c r="A16" s="93"/>
      <c r="B16" s="93"/>
      <c r="C16" s="93"/>
      <c r="D16" s="93"/>
      <c r="E16" s="93"/>
      <c r="F16" s="93"/>
      <c r="G16" s="93"/>
      <c r="H16" s="93"/>
      <c r="I16" s="93"/>
      <c r="J16" s="93"/>
      <c r="K16" s="94"/>
    </row>
    <row r="17" spans="1:11" s="22" customFormat="1" ht="17.25">
      <c r="A17" s="93"/>
      <c r="B17" s="93"/>
      <c r="C17" s="93"/>
      <c r="D17" s="93"/>
      <c r="E17" s="93"/>
      <c r="F17" s="93"/>
      <c r="G17" s="93"/>
      <c r="H17" s="93"/>
      <c r="I17" s="93"/>
      <c r="J17" s="93"/>
      <c r="K17" s="94"/>
    </row>
    <row r="18" spans="1:11" s="22" customFormat="1" ht="17.25">
      <c r="A18" s="93"/>
      <c r="B18" s="93"/>
      <c r="C18" s="93"/>
      <c r="D18" s="93"/>
      <c r="E18" s="93"/>
      <c r="F18" s="93"/>
      <c r="G18" s="93"/>
      <c r="H18" s="93"/>
      <c r="I18" s="93"/>
      <c r="J18" s="93"/>
      <c r="K18" s="94"/>
    </row>
    <row r="19" spans="1:11" s="22" customFormat="1" ht="17.25" customHeight="1">
      <c r="A19" s="228" t="s">
        <v>175</v>
      </c>
      <c r="B19" s="228"/>
      <c r="C19" s="228"/>
      <c r="D19" s="228"/>
      <c r="E19" s="228"/>
      <c r="F19" s="228"/>
      <c r="G19" s="228"/>
      <c r="H19" s="228"/>
      <c r="I19" s="228"/>
      <c r="J19" s="228"/>
      <c r="K19" s="228"/>
    </row>
    <row r="20" spans="1:11" s="22" customFormat="1" ht="15.75">
      <c r="A20" s="229" t="s">
        <v>176</v>
      </c>
      <c r="B20" s="229"/>
      <c r="C20" s="229"/>
      <c r="D20" s="229"/>
      <c r="E20" s="229"/>
      <c r="F20" s="229"/>
      <c r="G20" s="229"/>
      <c r="H20" s="229"/>
      <c r="I20" s="229"/>
      <c r="J20" s="229"/>
      <c r="K20" s="229"/>
    </row>
    <row r="21" spans="1:11" s="22" customFormat="1" ht="17.25">
      <c r="A21" s="93"/>
      <c r="B21" s="93"/>
      <c r="C21" s="93"/>
      <c r="D21" s="93"/>
      <c r="E21" s="93"/>
      <c r="F21" s="93"/>
      <c r="G21" s="93"/>
      <c r="H21" s="93"/>
      <c r="I21" s="93"/>
      <c r="J21" s="93"/>
      <c r="K21" s="94"/>
    </row>
    <row r="22" spans="1:11" s="22" customFormat="1" ht="17.25">
      <c r="A22" s="228" t="s">
        <v>174</v>
      </c>
      <c r="B22" s="228"/>
      <c r="C22" s="228"/>
      <c r="D22" s="228"/>
      <c r="E22" s="228"/>
      <c r="F22" s="228"/>
      <c r="G22" s="228"/>
      <c r="H22" s="228"/>
      <c r="I22" s="228"/>
      <c r="J22" s="228"/>
      <c r="K22" s="228"/>
    </row>
    <row r="23" spans="1:11" s="22" customFormat="1" ht="15.75">
      <c r="A23" s="229" t="s">
        <v>113</v>
      </c>
      <c r="B23" s="229"/>
      <c r="C23" s="229"/>
      <c r="D23" s="229"/>
      <c r="E23" s="229"/>
      <c r="F23" s="229"/>
      <c r="G23" s="229"/>
      <c r="H23" s="229"/>
      <c r="I23" s="229"/>
      <c r="J23" s="229"/>
      <c r="K23" s="229"/>
    </row>
    <row r="24" spans="1:11" s="22" customFormat="1">
      <c r="A24" s="12"/>
      <c r="B24" s="12"/>
      <c r="C24" s="12"/>
      <c r="D24" s="12"/>
      <c r="E24" s="12"/>
      <c r="F24" s="12"/>
      <c r="G24" s="12"/>
      <c r="H24" s="12"/>
      <c r="I24" s="12"/>
      <c r="J24" s="12"/>
    </row>
    <row r="25" spans="1:11" s="22" customFormat="1" ht="17.25">
      <c r="A25" s="228" t="s">
        <v>114</v>
      </c>
      <c r="B25" s="228"/>
      <c r="C25" s="228"/>
      <c r="D25" s="228"/>
      <c r="E25" s="228"/>
      <c r="F25" s="228"/>
      <c r="G25" s="228"/>
      <c r="H25" s="228"/>
      <c r="I25" s="228"/>
      <c r="J25" s="228"/>
      <c r="K25" s="228"/>
    </row>
    <row r="26" spans="1:11" s="22" customFormat="1" ht="15.75">
      <c r="A26" s="229" t="s">
        <v>115</v>
      </c>
      <c r="B26" s="229"/>
      <c r="C26" s="229"/>
      <c r="D26" s="229"/>
      <c r="E26" s="229"/>
      <c r="F26" s="229"/>
      <c r="G26" s="229"/>
      <c r="H26" s="229"/>
      <c r="I26" s="229"/>
      <c r="J26" s="229"/>
      <c r="K26" s="229"/>
    </row>
    <row r="27" spans="1:11" s="22" customFormat="1">
      <c r="A27" s="12"/>
      <c r="B27" s="12"/>
      <c r="C27" s="12"/>
      <c r="D27" s="12"/>
      <c r="E27" s="12"/>
      <c r="F27" s="12"/>
      <c r="G27" s="12"/>
      <c r="H27" s="12"/>
      <c r="I27" s="12"/>
      <c r="J27" s="12"/>
    </row>
    <row r="28" spans="1:11" s="22" customFormat="1">
      <c r="A28" s="12"/>
      <c r="B28" s="12"/>
      <c r="C28" s="12"/>
      <c r="D28" s="12"/>
      <c r="E28" s="12"/>
      <c r="F28" s="12"/>
      <c r="G28" s="12"/>
      <c r="H28" s="12"/>
      <c r="I28" s="12"/>
      <c r="J28" s="12"/>
    </row>
    <row r="29" spans="1:11" s="22" customFormat="1">
      <c r="A29" s="12"/>
      <c r="B29" s="12"/>
      <c r="C29" s="12"/>
      <c r="D29" s="12"/>
      <c r="E29" s="12"/>
      <c r="F29" s="12"/>
      <c r="G29" s="12"/>
      <c r="H29" s="12"/>
      <c r="I29" s="12"/>
      <c r="J29" s="12"/>
    </row>
    <row r="30" spans="1:11" s="22" customFormat="1">
      <c r="A30" s="12"/>
      <c r="B30" s="12"/>
      <c r="C30" s="12"/>
      <c r="D30" s="12"/>
      <c r="E30" s="12"/>
      <c r="F30" s="12"/>
      <c r="G30" s="12"/>
      <c r="H30" s="12"/>
      <c r="I30" s="12"/>
      <c r="J30" s="12"/>
    </row>
    <row r="31" spans="1:11" s="22" customFormat="1">
      <c r="A31" s="12"/>
      <c r="B31" s="12"/>
      <c r="C31" s="12"/>
      <c r="D31" s="12"/>
      <c r="E31" s="12"/>
      <c r="F31" s="12"/>
      <c r="G31" s="12"/>
      <c r="H31" s="12"/>
      <c r="I31" s="12"/>
      <c r="J31" s="12"/>
    </row>
    <row r="32" spans="1:11" s="22" customFormat="1">
      <c r="A32" s="12"/>
      <c r="B32" s="12"/>
      <c r="C32" s="12"/>
      <c r="D32" s="12"/>
      <c r="E32" s="12"/>
      <c r="F32" s="12"/>
      <c r="G32" s="12"/>
      <c r="H32" s="12"/>
      <c r="I32" s="12"/>
      <c r="J32" s="12"/>
    </row>
    <row r="33" spans="1:10" s="22" customFormat="1">
      <c r="A33" s="12"/>
      <c r="B33" s="12"/>
      <c r="C33" s="12"/>
      <c r="D33" s="12"/>
      <c r="E33" s="12"/>
      <c r="F33" s="12"/>
      <c r="G33" s="12"/>
      <c r="H33" s="12"/>
      <c r="I33" s="12"/>
      <c r="J33" s="12"/>
    </row>
    <row r="34" spans="1:10" s="22" customFormat="1">
      <c r="A34" s="12"/>
      <c r="B34" s="12"/>
      <c r="C34" s="12"/>
      <c r="D34" s="12"/>
      <c r="E34" s="12"/>
      <c r="F34" s="12"/>
      <c r="G34" s="12"/>
      <c r="H34" s="12"/>
      <c r="I34" s="12"/>
      <c r="J34" s="12"/>
    </row>
    <row r="35" spans="1:10" s="22" customFormat="1">
      <c r="A35" s="12"/>
      <c r="B35" s="12"/>
      <c r="C35" s="12"/>
      <c r="D35" s="12"/>
      <c r="E35" s="12"/>
      <c r="F35" s="12"/>
      <c r="G35" s="12"/>
      <c r="H35" s="12"/>
      <c r="I35" s="12"/>
      <c r="J35" s="12"/>
    </row>
    <row r="36" spans="1:10" s="22" customFormat="1" ht="30.75" customHeight="1">
      <c r="A36" s="12"/>
      <c r="B36" s="12"/>
      <c r="C36" s="12"/>
      <c r="D36" s="12"/>
      <c r="E36" s="12"/>
      <c r="F36" s="12"/>
      <c r="G36" s="12"/>
      <c r="H36" s="12"/>
      <c r="I36" s="12"/>
      <c r="J36" s="12"/>
    </row>
    <row r="37" spans="1:10" s="22" customFormat="1" ht="31.5" customHeight="1"/>
    <row r="38" spans="1:10" s="22" customFormat="1"/>
    <row r="39" spans="1:10" s="22" customFormat="1"/>
    <row r="40" spans="1:10" s="22" customFormat="1"/>
    <row r="41" spans="1:10" s="22" customFormat="1"/>
    <row r="42" spans="1:10" s="22" customFormat="1"/>
    <row r="43" spans="1:10" s="22" customFormat="1"/>
    <row r="44" spans="1:10" s="22" customFormat="1"/>
    <row r="45" spans="1:10" s="22" customFormat="1"/>
    <row r="46" spans="1:10" s="22" customFormat="1"/>
    <row r="47" spans="1:10" s="22" customFormat="1"/>
    <row r="48" spans="1:10" s="22" customFormat="1"/>
    <row r="49" spans="1:10" s="22" customFormat="1"/>
    <row r="50" spans="1:10" s="22" customFormat="1"/>
    <row r="51" spans="1:10" s="22" customFormat="1"/>
    <row r="52" spans="1:10" s="22" customFormat="1"/>
    <row r="53" spans="1:10" s="22" customFormat="1"/>
    <row r="54" spans="1:10" s="22" customFormat="1"/>
    <row r="55" spans="1:10" s="22" customFormat="1"/>
    <row r="56" spans="1:10" s="22" customFormat="1"/>
    <row r="57" spans="1:10" s="22" customFormat="1"/>
    <row r="58" spans="1:10" s="22" customFormat="1"/>
    <row r="59" spans="1:10" s="22" customFormat="1">
      <c r="A59" s="12"/>
      <c r="B59" s="12"/>
      <c r="C59" s="12"/>
      <c r="D59" s="12"/>
      <c r="E59" s="12"/>
      <c r="F59" s="12"/>
      <c r="G59" s="12"/>
      <c r="H59" s="12"/>
      <c r="I59" s="12"/>
      <c r="J59" s="12"/>
    </row>
    <row r="60" spans="1:10" s="22" customFormat="1">
      <c r="A60" s="12"/>
      <c r="B60" s="12"/>
      <c r="C60" s="12"/>
      <c r="D60" s="12"/>
      <c r="E60" s="12"/>
      <c r="F60" s="12"/>
      <c r="G60" s="12"/>
      <c r="H60" s="12"/>
      <c r="I60" s="12"/>
      <c r="J60" s="12"/>
    </row>
    <row r="61" spans="1:10" s="22" customFormat="1">
      <c r="A61" s="12"/>
      <c r="B61" s="12"/>
      <c r="C61" s="12"/>
      <c r="D61" s="12"/>
      <c r="E61" s="12"/>
      <c r="F61" s="12"/>
      <c r="G61" s="12"/>
      <c r="H61" s="12"/>
      <c r="I61" s="12"/>
      <c r="J61" s="12"/>
    </row>
    <row r="62" spans="1:10" s="22" customFormat="1">
      <c r="A62" s="12"/>
      <c r="B62" s="12"/>
      <c r="C62" s="12"/>
      <c r="D62" s="12"/>
      <c r="E62" s="12"/>
      <c r="F62" s="12"/>
      <c r="G62" s="12"/>
      <c r="H62" s="12"/>
      <c r="I62" s="12"/>
      <c r="J62" s="12"/>
    </row>
    <row r="63" spans="1:10" s="22" customFormat="1">
      <c r="A63" s="12"/>
      <c r="B63" s="12"/>
      <c r="C63" s="12"/>
      <c r="D63" s="12"/>
      <c r="E63" s="12"/>
      <c r="F63" s="12"/>
      <c r="G63" s="12"/>
      <c r="H63" s="12"/>
      <c r="I63" s="12"/>
      <c r="J63" s="12"/>
    </row>
    <row r="64" spans="1:10" s="22" customFormat="1" ht="16.5" customHeight="1">
      <c r="A64" s="12"/>
      <c r="B64" s="12"/>
      <c r="C64" s="12"/>
      <c r="D64" s="12"/>
      <c r="E64" s="12"/>
      <c r="F64" s="12"/>
      <c r="G64" s="12"/>
      <c r="H64" s="12"/>
      <c r="I64" s="12"/>
      <c r="J64" s="12"/>
    </row>
    <row r="65" spans="1:10" s="22" customFormat="1" ht="16.5" customHeight="1">
      <c r="A65" s="12"/>
      <c r="B65" s="12"/>
      <c r="C65" s="12"/>
      <c r="D65" s="12"/>
      <c r="E65" s="12"/>
      <c r="F65" s="12"/>
      <c r="G65" s="12"/>
      <c r="H65" s="12"/>
      <c r="I65" s="12"/>
      <c r="J65" s="12"/>
    </row>
    <row r="66" spans="1:10" s="22" customFormat="1" ht="16.5" customHeight="1">
      <c r="A66" s="12"/>
      <c r="B66" s="12"/>
      <c r="C66" s="12"/>
      <c r="D66" s="12"/>
      <c r="E66" s="12"/>
      <c r="F66" s="12"/>
      <c r="G66" s="12"/>
      <c r="H66" s="12"/>
      <c r="I66" s="12"/>
      <c r="J66" s="12"/>
    </row>
    <row r="67" spans="1:10" s="22" customFormat="1" ht="16.5" customHeight="1">
      <c r="A67" s="12"/>
      <c r="B67" s="12"/>
      <c r="C67" s="12"/>
      <c r="D67" s="12"/>
      <c r="E67" s="12"/>
      <c r="F67" s="12"/>
      <c r="G67" s="12"/>
      <c r="H67" s="12"/>
      <c r="I67" s="12"/>
      <c r="J67" s="12"/>
    </row>
    <row r="68" spans="1:10" s="22" customFormat="1" ht="16.5" customHeight="1">
      <c r="A68" s="12"/>
      <c r="B68" s="12"/>
      <c r="C68" s="12"/>
      <c r="D68" s="12"/>
      <c r="E68" s="12"/>
      <c r="F68" s="12"/>
      <c r="G68" s="12"/>
      <c r="H68" s="12"/>
      <c r="I68" s="12"/>
      <c r="J68" s="12"/>
    </row>
    <row r="69" spans="1:10" s="22" customFormat="1">
      <c r="A69" s="12"/>
      <c r="B69" s="12"/>
      <c r="C69" s="12"/>
      <c r="D69" s="12"/>
      <c r="E69" s="12"/>
      <c r="F69" s="12"/>
      <c r="G69" s="12"/>
      <c r="H69" s="12"/>
      <c r="I69" s="12"/>
      <c r="J69" s="12"/>
    </row>
    <row r="70" spans="1:10" s="22" customFormat="1">
      <c r="A70" s="12"/>
      <c r="B70" s="12"/>
      <c r="C70" s="12"/>
      <c r="D70" s="12"/>
      <c r="E70" s="12"/>
      <c r="F70" s="12"/>
      <c r="G70" s="12"/>
      <c r="H70" s="12"/>
      <c r="I70" s="12"/>
      <c r="J70" s="12"/>
    </row>
    <row r="71" spans="1:10" s="22" customFormat="1">
      <c r="A71" s="12"/>
      <c r="B71" s="12"/>
      <c r="C71" s="12"/>
      <c r="D71" s="12"/>
      <c r="E71" s="12"/>
      <c r="F71" s="12"/>
      <c r="G71" s="12"/>
      <c r="H71" s="12"/>
      <c r="I71" s="12"/>
      <c r="J71" s="12"/>
    </row>
    <row r="72" spans="1:10" s="22" customFormat="1">
      <c r="A72" s="12"/>
      <c r="B72" s="12"/>
      <c r="C72" s="12"/>
      <c r="D72" s="12"/>
      <c r="E72" s="12"/>
      <c r="F72" s="12"/>
      <c r="G72" s="12"/>
      <c r="H72" s="12"/>
      <c r="I72" s="12"/>
      <c r="J72" s="12"/>
    </row>
    <row r="73" spans="1:10" s="22" customFormat="1">
      <c r="A73" s="12"/>
      <c r="B73" s="12"/>
      <c r="C73" s="12"/>
      <c r="D73" s="12"/>
      <c r="E73" s="12"/>
      <c r="F73" s="12"/>
      <c r="G73" s="12"/>
      <c r="H73" s="12"/>
      <c r="I73" s="12"/>
      <c r="J73" s="12"/>
    </row>
    <row r="74" spans="1:10" s="22" customFormat="1">
      <c r="A74" s="12"/>
      <c r="B74" s="12"/>
      <c r="C74" s="12"/>
      <c r="D74" s="12"/>
      <c r="E74" s="12"/>
      <c r="F74" s="12"/>
      <c r="G74" s="12"/>
      <c r="H74" s="12"/>
      <c r="I74" s="12"/>
      <c r="J74" s="12"/>
    </row>
    <row r="75" spans="1:10" s="22" customFormat="1">
      <c r="A75" s="12"/>
      <c r="B75" s="12"/>
      <c r="C75" s="12"/>
      <c r="D75" s="12"/>
      <c r="E75" s="12"/>
      <c r="F75" s="12"/>
      <c r="G75" s="12"/>
      <c r="H75" s="12"/>
      <c r="I75" s="12"/>
      <c r="J75" s="12"/>
    </row>
    <row r="76" spans="1:10" s="22" customFormat="1">
      <c r="A76" s="12"/>
      <c r="B76" s="12"/>
      <c r="C76" s="12"/>
      <c r="D76" s="12"/>
      <c r="E76" s="12"/>
      <c r="F76" s="12"/>
      <c r="G76" s="12"/>
      <c r="H76" s="12"/>
      <c r="I76" s="12"/>
      <c r="J76" s="12"/>
    </row>
    <row r="77" spans="1:10" s="22" customFormat="1">
      <c r="A77" s="12"/>
      <c r="B77" s="12"/>
      <c r="C77" s="12"/>
      <c r="D77" s="12"/>
      <c r="E77" s="12"/>
      <c r="F77" s="12"/>
      <c r="G77" s="12"/>
      <c r="H77" s="12"/>
      <c r="I77" s="12"/>
      <c r="J77" s="12"/>
    </row>
    <row r="78" spans="1:10" s="22" customFormat="1">
      <c r="A78" s="12"/>
      <c r="B78" s="12"/>
      <c r="C78" s="12"/>
      <c r="D78" s="12"/>
      <c r="E78" s="12"/>
      <c r="F78" s="12"/>
      <c r="G78" s="12"/>
      <c r="H78" s="12"/>
      <c r="I78" s="12"/>
      <c r="J78" s="12"/>
    </row>
    <row r="79" spans="1:10" s="22" customFormat="1">
      <c r="A79" s="12"/>
      <c r="B79" s="12"/>
      <c r="C79" s="12"/>
      <c r="D79" s="12"/>
      <c r="E79" s="12"/>
      <c r="F79" s="12"/>
      <c r="G79" s="12"/>
      <c r="H79" s="12"/>
      <c r="I79" s="12"/>
      <c r="J79" s="12"/>
    </row>
    <row r="80" spans="1:10" s="22" customFormat="1">
      <c r="A80" s="12"/>
      <c r="B80" s="12"/>
      <c r="C80" s="12"/>
      <c r="D80" s="12"/>
      <c r="E80" s="12"/>
      <c r="F80" s="12"/>
      <c r="G80" s="12"/>
      <c r="H80" s="12"/>
      <c r="I80" s="12"/>
      <c r="J80" s="12"/>
    </row>
    <row r="81" spans="1:10" s="22" customFormat="1">
      <c r="A81" s="12"/>
      <c r="B81" s="12"/>
      <c r="C81" s="12"/>
      <c r="D81" s="12"/>
      <c r="E81" s="12"/>
      <c r="F81" s="12"/>
      <c r="G81" s="12"/>
      <c r="H81" s="12"/>
      <c r="I81" s="12"/>
      <c r="J81" s="12"/>
    </row>
    <row r="82" spans="1:10" s="22" customFormat="1">
      <c r="A82" s="12"/>
      <c r="B82" s="12"/>
      <c r="C82" s="12"/>
      <c r="D82" s="12"/>
      <c r="E82" s="12"/>
      <c r="F82" s="12"/>
      <c r="G82" s="12"/>
      <c r="H82" s="12"/>
      <c r="I82" s="12"/>
      <c r="J82" s="12"/>
    </row>
    <row r="83" spans="1:10" s="22" customFormat="1">
      <c r="A83" s="12"/>
      <c r="B83" s="12"/>
      <c r="C83" s="12"/>
      <c r="D83" s="12"/>
      <c r="E83" s="12"/>
      <c r="F83" s="12"/>
      <c r="G83" s="12"/>
      <c r="H83" s="12"/>
      <c r="I83" s="12"/>
      <c r="J83" s="12"/>
    </row>
    <row r="84" spans="1:10" s="22" customFormat="1">
      <c r="A84" s="12"/>
      <c r="B84" s="12"/>
      <c r="C84" s="12"/>
      <c r="D84" s="12"/>
      <c r="E84" s="12"/>
      <c r="F84" s="12"/>
      <c r="G84" s="12"/>
      <c r="H84" s="12"/>
      <c r="I84" s="12"/>
      <c r="J84" s="12"/>
    </row>
    <row r="85" spans="1:10" s="22" customFormat="1">
      <c r="A85" s="12"/>
      <c r="B85" s="12"/>
      <c r="C85" s="12"/>
      <c r="D85" s="12"/>
      <c r="E85" s="12"/>
      <c r="F85" s="12"/>
      <c r="G85" s="12"/>
      <c r="H85" s="12"/>
      <c r="I85" s="12"/>
      <c r="J85" s="12"/>
    </row>
    <row r="86" spans="1:10" s="22" customFormat="1">
      <c r="A86" s="12"/>
      <c r="B86" s="12"/>
      <c r="C86" s="12"/>
      <c r="D86" s="12"/>
      <c r="E86" s="12"/>
      <c r="F86" s="12"/>
      <c r="G86" s="12"/>
      <c r="H86" s="12"/>
      <c r="I86" s="12"/>
      <c r="J86" s="12"/>
    </row>
    <row r="87" spans="1:10" s="22" customFormat="1">
      <c r="A87" s="12"/>
      <c r="B87" s="12"/>
      <c r="C87" s="12"/>
      <c r="D87" s="12"/>
      <c r="E87" s="12"/>
      <c r="F87" s="12"/>
      <c r="G87" s="12"/>
      <c r="H87" s="12"/>
      <c r="I87" s="12"/>
      <c r="J87" s="12"/>
    </row>
    <row r="88" spans="1:10" s="22" customFormat="1">
      <c r="A88" s="12"/>
      <c r="B88" s="12"/>
      <c r="C88" s="12"/>
      <c r="D88" s="12"/>
      <c r="E88" s="12"/>
      <c r="F88" s="12"/>
      <c r="G88" s="12"/>
      <c r="H88" s="12"/>
      <c r="I88" s="12"/>
      <c r="J88" s="12"/>
    </row>
    <row r="89" spans="1:10" s="22" customFormat="1">
      <c r="A89" s="12"/>
      <c r="B89" s="12"/>
      <c r="C89" s="12"/>
      <c r="D89" s="12"/>
      <c r="E89" s="12"/>
      <c r="F89" s="12"/>
      <c r="G89" s="12"/>
      <c r="H89" s="12"/>
      <c r="I89" s="12"/>
      <c r="J89" s="12"/>
    </row>
    <row r="90" spans="1:10" s="22" customFormat="1">
      <c r="A90" s="12"/>
      <c r="B90" s="12"/>
      <c r="C90" s="12"/>
      <c r="D90" s="12"/>
      <c r="E90" s="12"/>
      <c r="F90" s="12"/>
      <c r="G90" s="12"/>
      <c r="H90" s="12"/>
      <c r="I90" s="12"/>
      <c r="J90" s="12"/>
    </row>
    <row r="91" spans="1:10" s="22" customFormat="1">
      <c r="A91" s="12"/>
      <c r="B91" s="12"/>
      <c r="C91" s="12"/>
      <c r="D91" s="12"/>
      <c r="E91" s="12"/>
      <c r="F91" s="12"/>
      <c r="G91" s="12"/>
      <c r="H91" s="12"/>
      <c r="I91" s="12"/>
      <c r="J91" s="12"/>
    </row>
    <row r="92" spans="1:10" s="22" customFormat="1">
      <c r="A92" s="12"/>
      <c r="B92" s="12"/>
      <c r="C92" s="12"/>
      <c r="D92" s="12"/>
      <c r="E92" s="12"/>
      <c r="F92" s="12"/>
      <c r="G92" s="12"/>
      <c r="H92" s="12"/>
      <c r="I92" s="12"/>
      <c r="J92" s="12"/>
    </row>
    <row r="93" spans="1:10" s="22" customFormat="1">
      <c r="A93" s="12"/>
      <c r="B93" s="12"/>
      <c r="C93" s="12"/>
      <c r="D93" s="12"/>
      <c r="E93" s="12"/>
      <c r="F93" s="12"/>
      <c r="G93" s="12"/>
      <c r="H93" s="12"/>
      <c r="I93" s="12"/>
      <c r="J93" s="12"/>
    </row>
    <row r="94" spans="1:10" s="22" customFormat="1">
      <c r="A94" s="12"/>
      <c r="B94" s="12"/>
      <c r="C94" s="12"/>
      <c r="D94" s="12"/>
      <c r="E94" s="12"/>
      <c r="F94" s="12"/>
      <c r="G94" s="12"/>
      <c r="H94" s="12"/>
      <c r="I94" s="12"/>
      <c r="J94" s="12"/>
    </row>
    <row r="95" spans="1:10" s="22" customFormat="1">
      <c r="A95" s="12"/>
      <c r="B95" s="12"/>
      <c r="C95" s="12"/>
      <c r="D95" s="12"/>
      <c r="E95" s="12"/>
      <c r="F95" s="12"/>
      <c r="G95" s="12"/>
      <c r="H95" s="12"/>
      <c r="I95" s="12"/>
      <c r="J95" s="12"/>
    </row>
    <row r="96" spans="1:10" s="22" customFormat="1">
      <c r="A96" s="12"/>
      <c r="B96" s="12"/>
      <c r="C96" s="12"/>
      <c r="D96" s="12"/>
      <c r="E96" s="12"/>
      <c r="F96" s="12"/>
      <c r="G96" s="12"/>
      <c r="H96" s="12"/>
      <c r="I96" s="12"/>
      <c r="J96" s="12"/>
    </row>
    <row r="97" spans="1:10" s="22" customFormat="1">
      <c r="A97" s="12"/>
      <c r="B97" s="12"/>
      <c r="C97" s="12"/>
      <c r="D97" s="12"/>
      <c r="E97" s="12"/>
      <c r="F97" s="12"/>
      <c r="G97" s="12"/>
      <c r="H97" s="12"/>
      <c r="I97" s="12"/>
      <c r="J97" s="12"/>
    </row>
    <row r="98" spans="1:10" s="22" customFormat="1">
      <c r="A98" s="12"/>
      <c r="B98" s="12"/>
      <c r="C98" s="12"/>
      <c r="D98" s="12"/>
      <c r="E98" s="12"/>
      <c r="F98" s="12"/>
      <c r="G98" s="12"/>
      <c r="H98" s="12"/>
      <c r="I98" s="12"/>
      <c r="J98" s="12"/>
    </row>
    <row r="99" spans="1:10" s="22" customFormat="1">
      <c r="A99" s="12"/>
      <c r="B99" s="12"/>
      <c r="C99" s="12"/>
      <c r="D99" s="12"/>
      <c r="E99" s="12"/>
      <c r="F99" s="12"/>
      <c r="G99" s="12"/>
      <c r="H99" s="12"/>
      <c r="I99" s="12"/>
      <c r="J99" s="12"/>
    </row>
    <row r="100" spans="1:10" s="22" customFormat="1">
      <c r="A100" s="12"/>
      <c r="B100" s="12"/>
      <c r="C100" s="12"/>
      <c r="D100" s="12"/>
      <c r="E100" s="12"/>
      <c r="F100" s="12"/>
      <c r="G100" s="12"/>
      <c r="H100" s="12"/>
      <c r="I100" s="12"/>
      <c r="J100" s="12"/>
    </row>
    <row r="101" spans="1:10" s="22" customFormat="1">
      <c r="A101" s="12"/>
      <c r="B101" s="12"/>
      <c r="C101" s="12"/>
      <c r="D101" s="12"/>
      <c r="E101" s="12"/>
      <c r="F101" s="12"/>
      <c r="G101" s="12"/>
      <c r="H101" s="12"/>
      <c r="I101" s="12"/>
      <c r="J101" s="12"/>
    </row>
    <row r="102" spans="1:10" s="22" customFormat="1">
      <c r="A102" s="12"/>
      <c r="B102" s="12"/>
      <c r="C102" s="12"/>
      <c r="D102" s="12"/>
      <c r="E102" s="12"/>
      <c r="F102" s="12"/>
      <c r="G102" s="12"/>
      <c r="H102" s="12"/>
      <c r="I102" s="12"/>
      <c r="J102" s="12"/>
    </row>
    <row r="103" spans="1:10" s="22" customFormat="1">
      <c r="A103" s="12"/>
      <c r="B103" s="12"/>
      <c r="C103" s="12"/>
      <c r="D103" s="12"/>
      <c r="E103" s="12"/>
      <c r="F103" s="12"/>
      <c r="G103" s="12"/>
      <c r="H103" s="12"/>
      <c r="I103" s="12"/>
      <c r="J103" s="12"/>
    </row>
    <row r="104" spans="1:10" s="22" customFormat="1">
      <c r="A104" s="12"/>
      <c r="B104" s="12"/>
      <c r="C104" s="12"/>
      <c r="D104" s="12"/>
      <c r="E104" s="12"/>
      <c r="F104" s="12"/>
      <c r="G104" s="12"/>
      <c r="H104" s="12"/>
      <c r="I104" s="12"/>
      <c r="J104" s="12"/>
    </row>
    <row r="105" spans="1:10" s="22" customFormat="1">
      <c r="A105" s="12"/>
      <c r="B105" s="12"/>
      <c r="C105" s="12"/>
      <c r="D105" s="12"/>
      <c r="E105" s="12"/>
      <c r="F105" s="12"/>
      <c r="G105" s="12"/>
      <c r="H105" s="12"/>
      <c r="I105" s="12"/>
      <c r="J105" s="12"/>
    </row>
    <row r="106" spans="1:10" s="22" customFormat="1">
      <c r="A106" s="12"/>
      <c r="B106" s="12"/>
      <c r="C106" s="12"/>
      <c r="D106" s="12"/>
      <c r="E106" s="12"/>
      <c r="F106" s="12"/>
      <c r="G106" s="12"/>
      <c r="H106" s="12"/>
      <c r="I106" s="12"/>
      <c r="J106" s="12"/>
    </row>
    <row r="107" spans="1:10" s="22" customFormat="1">
      <c r="A107" s="12"/>
      <c r="B107" s="12"/>
      <c r="C107" s="12"/>
      <c r="D107" s="12"/>
      <c r="E107" s="12"/>
      <c r="F107" s="12"/>
      <c r="G107" s="12"/>
      <c r="H107" s="12"/>
      <c r="I107" s="12"/>
      <c r="J107" s="12"/>
    </row>
    <row r="108" spans="1:10" s="22" customFormat="1">
      <c r="A108" s="12"/>
      <c r="B108" s="12"/>
      <c r="C108" s="12"/>
      <c r="D108" s="12"/>
      <c r="E108" s="12"/>
      <c r="F108" s="12"/>
      <c r="G108" s="12"/>
      <c r="H108" s="12"/>
      <c r="I108" s="12"/>
      <c r="J108" s="12"/>
    </row>
    <row r="109" spans="1:10" s="22" customFormat="1">
      <c r="A109" s="12"/>
      <c r="B109" s="12"/>
      <c r="C109" s="12"/>
      <c r="D109" s="12"/>
      <c r="E109" s="12"/>
      <c r="F109" s="12"/>
      <c r="G109" s="12"/>
      <c r="H109" s="12"/>
      <c r="I109" s="12"/>
      <c r="J109" s="12"/>
    </row>
    <row r="110" spans="1:10" s="22" customFormat="1">
      <c r="A110" s="12"/>
      <c r="B110" s="12"/>
      <c r="C110" s="12"/>
      <c r="D110" s="12"/>
      <c r="E110" s="12"/>
      <c r="F110" s="12"/>
      <c r="G110" s="12"/>
      <c r="H110" s="12"/>
      <c r="I110" s="12"/>
      <c r="J110" s="12"/>
    </row>
    <row r="111" spans="1:10" s="22" customFormat="1">
      <c r="A111" s="12"/>
      <c r="B111" s="12"/>
      <c r="C111" s="12"/>
      <c r="D111" s="12"/>
      <c r="E111" s="12"/>
      <c r="F111" s="12"/>
      <c r="G111" s="12"/>
      <c r="H111" s="12"/>
      <c r="I111" s="12"/>
      <c r="J111" s="12"/>
    </row>
    <row r="112" spans="1:10" s="22" customFormat="1">
      <c r="A112" s="12"/>
      <c r="B112" s="12"/>
      <c r="C112" s="12"/>
      <c r="D112" s="12"/>
      <c r="E112" s="12"/>
      <c r="F112" s="12"/>
      <c r="G112" s="12"/>
      <c r="H112" s="12"/>
      <c r="I112" s="12"/>
      <c r="J112" s="12"/>
    </row>
    <row r="113" spans="1:10" s="22" customFormat="1">
      <c r="A113" s="12"/>
      <c r="B113" s="12"/>
      <c r="C113" s="12"/>
      <c r="D113" s="12"/>
      <c r="E113" s="12"/>
      <c r="F113" s="12"/>
      <c r="G113" s="12"/>
      <c r="H113" s="12"/>
      <c r="I113" s="12"/>
      <c r="J113" s="12"/>
    </row>
    <row r="114" spans="1:10" s="22" customFormat="1">
      <c r="A114" s="12"/>
      <c r="B114" s="12"/>
      <c r="C114" s="12"/>
      <c r="D114" s="12"/>
      <c r="E114" s="12"/>
      <c r="F114" s="12"/>
      <c r="G114" s="12"/>
      <c r="H114" s="12"/>
      <c r="I114" s="12"/>
      <c r="J114" s="12"/>
    </row>
    <row r="115" spans="1:10" s="22" customFormat="1">
      <c r="A115" s="12"/>
      <c r="B115" s="12"/>
      <c r="C115" s="12"/>
      <c r="D115" s="12"/>
      <c r="E115" s="12"/>
      <c r="F115" s="12"/>
      <c r="G115" s="12"/>
      <c r="H115" s="12"/>
      <c r="I115" s="12"/>
      <c r="J115" s="12"/>
    </row>
    <row r="116" spans="1:10" s="22" customFormat="1">
      <c r="A116" s="12"/>
      <c r="B116" s="12"/>
      <c r="C116" s="12"/>
      <c r="D116" s="12"/>
      <c r="E116" s="12"/>
      <c r="F116" s="12"/>
      <c r="G116" s="12"/>
      <c r="H116" s="12"/>
      <c r="I116" s="12"/>
      <c r="J116" s="12"/>
    </row>
    <row r="117" spans="1:10" s="22" customFormat="1">
      <c r="A117" s="12"/>
      <c r="B117" s="12"/>
      <c r="C117" s="12"/>
      <c r="D117" s="12"/>
      <c r="E117" s="12"/>
      <c r="F117" s="12"/>
      <c r="G117" s="12"/>
      <c r="H117" s="12"/>
      <c r="I117" s="12"/>
      <c r="J117" s="12"/>
    </row>
    <row r="118" spans="1:10" s="22" customFormat="1">
      <c r="A118" s="12"/>
      <c r="B118" s="12"/>
      <c r="C118" s="12"/>
      <c r="D118" s="12"/>
      <c r="E118" s="12"/>
      <c r="F118" s="12"/>
      <c r="G118" s="12"/>
      <c r="H118" s="12"/>
      <c r="I118" s="12"/>
      <c r="J118" s="12"/>
    </row>
    <row r="119" spans="1:10" s="22" customFormat="1">
      <c r="A119" s="12"/>
      <c r="B119" s="12"/>
      <c r="C119" s="12"/>
      <c r="D119" s="12"/>
      <c r="E119" s="12"/>
      <c r="F119" s="12"/>
      <c r="G119" s="12"/>
      <c r="H119" s="12"/>
      <c r="I119" s="12"/>
      <c r="J119" s="12"/>
    </row>
    <row r="120" spans="1:10" s="22" customFormat="1">
      <c r="A120" s="12"/>
      <c r="B120" s="12"/>
      <c r="C120" s="12"/>
      <c r="D120" s="12"/>
      <c r="E120" s="12"/>
      <c r="F120" s="12"/>
      <c r="G120" s="12"/>
      <c r="H120" s="12"/>
      <c r="I120" s="12"/>
      <c r="J120" s="12"/>
    </row>
    <row r="121" spans="1:10" s="22" customFormat="1">
      <c r="A121" s="12"/>
      <c r="B121" s="12"/>
      <c r="C121" s="12"/>
      <c r="D121" s="12"/>
      <c r="E121" s="12"/>
      <c r="F121" s="12"/>
      <c r="G121" s="12"/>
      <c r="H121" s="12"/>
      <c r="I121" s="12"/>
      <c r="J121" s="12"/>
    </row>
    <row r="122" spans="1:10" s="22" customFormat="1">
      <c r="A122" s="12"/>
      <c r="B122" s="12"/>
      <c r="C122" s="12"/>
      <c r="D122" s="12"/>
      <c r="E122" s="12"/>
      <c r="F122" s="12"/>
      <c r="G122" s="12"/>
      <c r="H122" s="12"/>
      <c r="I122" s="12"/>
      <c r="J122" s="12"/>
    </row>
    <row r="123" spans="1:10" s="22" customFormat="1">
      <c r="A123" s="12"/>
      <c r="B123" s="12"/>
      <c r="C123" s="12"/>
      <c r="D123" s="12"/>
      <c r="E123" s="12"/>
      <c r="F123" s="12"/>
      <c r="G123" s="12"/>
      <c r="H123" s="12"/>
      <c r="I123" s="12"/>
      <c r="J123" s="12"/>
    </row>
    <row r="124" spans="1:10" s="22" customFormat="1">
      <c r="A124" s="12"/>
      <c r="B124" s="12"/>
      <c r="C124" s="12"/>
      <c r="D124" s="12"/>
      <c r="E124" s="12"/>
      <c r="F124" s="12"/>
      <c r="G124" s="12"/>
      <c r="H124" s="12"/>
      <c r="I124" s="12"/>
      <c r="J124" s="12"/>
    </row>
    <row r="125" spans="1:10" s="22" customFormat="1">
      <c r="A125" s="12"/>
      <c r="B125" s="12"/>
      <c r="C125" s="12"/>
      <c r="D125" s="12"/>
      <c r="E125" s="12"/>
      <c r="F125" s="12"/>
      <c r="G125" s="12"/>
      <c r="H125" s="12"/>
      <c r="I125" s="12"/>
      <c r="J125" s="12"/>
    </row>
    <row r="126" spans="1:10" s="22" customFormat="1">
      <c r="A126" s="12"/>
      <c r="B126" s="12"/>
      <c r="C126" s="12"/>
      <c r="D126" s="12"/>
      <c r="E126" s="12"/>
      <c r="F126" s="12"/>
      <c r="G126" s="12"/>
      <c r="H126" s="12"/>
      <c r="I126" s="12"/>
      <c r="J126" s="12"/>
    </row>
    <row r="127" spans="1:10" s="22" customFormat="1">
      <c r="A127" s="12"/>
      <c r="B127" s="12"/>
      <c r="C127" s="12"/>
      <c r="D127" s="12"/>
      <c r="E127" s="12"/>
      <c r="F127" s="12"/>
      <c r="G127" s="12"/>
      <c r="H127" s="12"/>
      <c r="I127" s="12"/>
      <c r="J127" s="12"/>
    </row>
    <row r="128" spans="1:10" s="22" customFormat="1">
      <c r="A128" s="12"/>
      <c r="B128" s="12"/>
      <c r="C128" s="12"/>
      <c r="D128" s="12"/>
      <c r="E128" s="12"/>
      <c r="F128" s="12"/>
      <c r="G128" s="12"/>
      <c r="H128" s="12"/>
      <c r="I128" s="12"/>
      <c r="J128" s="12"/>
    </row>
    <row r="129" spans="1:10" s="22" customFormat="1">
      <c r="A129" s="12"/>
      <c r="B129" s="12"/>
      <c r="C129" s="12"/>
      <c r="D129" s="12"/>
      <c r="E129" s="12"/>
      <c r="F129" s="12"/>
      <c r="G129" s="12"/>
      <c r="H129" s="12"/>
      <c r="I129" s="12"/>
      <c r="J129" s="12"/>
    </row>
    <row r="130" spans="1:10" s="22" customFormat="1">
      <c r="A130" s="12"/>
      <c r="B130" s="12"/>
      <c r="C130" s="12"/>
      <c r="D130" s="12"/>
      <c r="E130" s="12"/>
      <c r="F130" s="12"/>
      <c r="G130" s="12"/>
      <c r="H130" s="12"/>
      <c r="I130" s="12"/>
      <c r="J130" s="12"/>
    </row>
    <row r="131" spans="1:10" s="22" customFormat="1">
      <c r="A131" s="12"/>
      <c r="B131" s="12"/>
      <c r="C131" s="12"/>
      <c r="D131" s="12"/>
      <c r="E131" s="12"/>
      <c r="F131" s="12"/>
      <c r="G131" s="12"/>
      <c r="H131" s="12"/>
      <c r="I131" s="12"/>
      <c r="J131" s="12"/>
    </row>
    <row r="132" spans="1:10" s="22" customFormat="1">
      <c r="A132" s="12"/>
      <c r="B132" s="12"/>
      <c r="C132" s="12"/>
      <c r="D132" s="12"/>
      <c r="E132" s="12"/>
      <c r="F132" s="12"/>
      <c r="G132" s="12"/>
      <c r="H132" s="12"/>
      <c r="I132" s="12"/>
      <c r="J132" s="12"/>
    </row>
    <row r="133" spans="1:10" s="22" customFormat="1">
      <c r="A133" s="12"/>
      <c r="B133" s="12"/>
      <c r="C133" s="12"/>
      <c r="D133" s="12"/>
      <c r="E133" s="12"/>
      <c r="F133" s="12"/>
      <c r="G133" s="12"/>
      <c r="H133" s="12"/>
      <c r="I133" s="12"/>
      <c r="J133" s="12"/>
    </row>
    <row r="134" spans="1:10" s="22" customFormat="1">
      <c r="A134" s="12"/>
      <c r="B134" s="12"/>
      <c r="C134" s="12"/>
      <c r="D134" s="12"/>
      <c r="E134" s="12"/>
      <c r="F134" s="12"/>
      <c r="G134" s="12"/>
      <c r="H134" s="12"/>
      <c r="I134" s="12"/>
      <c r="J134" s="12"/>
    </row>
    <row r="135" spans="1:10" s="22" customFormat="1">
      <c r="A135" s="12"/>
      <c r="B135" s="12"/>
      <c r="C135" s="12"/>
      <c r="D135" s="12"/>
      <c r="E135" s="12"/>
      <c r="F135" s="12"/>
      <c r="G135" s="12"/>
      <c r="H135" s="12"/>
      <c r="I135" s="12"/>
      <c r="J135" s="12"/>
    </row>
    <row r="136" spans="1:10" s="22" customFormat="1">
      <c r="A136" s="12"/>
      <c r="B136" s="12"/>
      <c r="C136" s="12"/>
      <c r="D136" s="12"/>
      <c r="E136" s="12"/>
      <c r="F136" s="12"/>
      <c r="G136" s="12"/>
      <c r="H136" s="12"/>
      <c r="I136" s="12"/>
      <c r="J136" s="12"/>
    </row>
    <row r="137" spans="1:10" s="22" customFormat="1">
      <c r="A137" s="12"/>
      <c r="B137" s="12"/>
      <c r="C137" s="12"/>
      <c r="D137" s="12"/>
      <c r="E137" s="12"/>
      <c r="F137" s="12"/>
      <c r="G137" s="12"/>
      <c r="H137" s="12"/>
      <c r="I137" s="12"/>
      <c r="J137" s="12"/>
    </row>
    <row r="138" spans="1:10" s="22" customFormat="1">
      <c r="A138" s="12"/>
      <c r="B138" s="12"/>
      <c r="C138" s="12"/>
      <c r="D138" s="12"/>
      <c r="E138" s="12"/>
      <c r="F138" s="12"/>
      <c r="G138" s="12"/>
      <c r="H138" s="12"/>
      <c r="I138" s="12"/>
      <c r="J138" s="12"/>
    </row>
    <row r="139" spans="1:10" s="22" customFormat="1">
      <c r="A139" s="12"/>
      <c r="B139" s="12"/>
      <c r="C139" s="12"/>
      <c r="D139" s="12"/>
      <c r="E139" s="12"/>
      <c r="F139" s="12"/>
      <c r="G139" s="12"/>
      <c r="H139" s="12"/>
      <c r="I139" s="12"/>
      <c r="J139" s="12"/>
    </row>
    <row r="140" spans="1:10" s="22" customFormat="1">
      <c r="A140" s="12"/>
      <c r="B140" s="12"/>
      <c r="C140" s="12"/>
      <c r="D140" s="12"/>
      <c r="E140" s="12"/>
      <c r="F140" s="12"/>
      <c r="G140" s="12"/>
      <c r="H140" s="12"/>
      <c r="I140" s="12"/>
      <c r="J140" s="12"/>
    </row>
    <row r="141" spans="1:10" s="22" customFormat="1">
      <c r="A141" s="12"/>
      <c r="B141" s="12"/>
      <c r="C141" s="12"/>
      <c r="D141" s="12"/>
      <c r="E141" s="12"/>
      <c r="F141" s="12"/>
      <c r="G141" s="12"/>
      <c r="H141" s="12"/>
      <c r="I141" s="12"/>
      <c r="J141" s="12"/>
    </row>
    <row r="142" spans="1:10" s="22" customFormat="1">
      <c r="A142" s="12"/>
      <c r="B142" s="12"/>
      <c r="C142" s="12"/>
      <c r="D142" s="12"/>
      <c r="E142" s="12"/>
      <c r="F142" s="12"/>
      <c r="G142" s="12"/>
      <c r="H142" s="12"/>
      <c r="I142" s="12"/>
      <c r="J142" s="12"/>
    </row>
    <row r="143" spans="1:10" s="22" customFormat="1">
      <c r="A143" s="12"/>
      <c r="B143" s="12"/>
      <c r="C143" s="12"/>
      <c r="D143" s="12"/>
      <c r="E143" s="12"/>
      <c r="F143" s="12"/>
      <c r="G143" s="12"/>
      <c r="H143" s="12"/>
      <c r="I143" s="12"/>
      <c r="J143" s="12"/>
    </row>
    <row r="144" spans="1:10" s="22" customFormat="1">
      <c r="A144" s="12"/>
      <c r="B144" s="12"/>
      <c r="C144" s="12"/>
      <c r="D144" s="12"/>
      <c r="E144" s="12"/>
      <c r="F144" s="12"/>
      <c r="G144" s="12"/>
      <c r="H144" s="12"/>
      <c r="I144" s="12"/>
      <c r="J144" s="12"/>
    </row>
    <row r="145" spans="1:10" s="22" customFormat="1">
      <c r="A145" s="12"/>
      <c r="B145" s="12"/>
      <c r="C145" s="12"/>
      <c r="D145" s="12"/>
      <c r="E145" s="12"/>
      <c r="F145" s="12"/>
      <c r="G145" s="12"/>
      <c r="H145" s="12"/>
      <c r="I145" s="12"/>
      <c r="J145" s="12"/>
    </row>
    <row r="146" spans="1:10" s="22" customFormat="1">
      <c r="A146" s="12"/>
      <c r="B146" s="12"/>
      <c r="C146" s="12"/>
      <c r="D146" s="12"/>
      <c r="E146" s="12"/>
      <c r="F146" s="12"/>
      <c r="G146" s="12"/>
      <c r="H146" s="12"/>
      <c r="I146" s="12"/>
      <c r="J146" s="12"/>
    </row>
    <row r="147" spans="1:10" s="22" customFormat="1">
      <c r="A147" s="12"/>
      <c r="B147" s="12"/>
      <c r="C147" s="12"/>
      <c r="D147" s="12"/>
      <c r="E147" s="12"/>
      <c r="F147" s="12"/>
      <c r="G147" s="12"/>
      <c r="H147" s="12"/>
      <c r="I147" s="12"/>
      <c r="J147" s="12"/>
    </row>
    <row r="148" spans="1:10" s="22" customFormat="1">
      <c r="A148" s="12"/>
      <c r="B148" s="12"/>
      <c r="C148" s="12"/>
      <c r="D148" s="12"/>
      <c r="E148" s="12"/>
      <c r="F148" s="12"/>
      <c r="G148" s="12"/>
      <c r="H148" s="12"/>
      <c r="I148" s="12"/>
      <c r="J148" s="12"/>
    </row>
    <row r="149" spans="1:10" s="22" customFormat="1">
      <c r="A149" s="12"/>
      <c r="B149" s="12"/>
      <c r="C149" s="12"/>
      <c r="D149" s="12"/>
      <c r="E149" s="12"/>
      <c r="F149" s="12"/>
      <c r="G149" s="12"/>
      <c r="H149" s="12"/>
      <c r="I149" s="12"/>
      <c r="J149" s="12"/>
    </row>
    <row r="150" spans="1:10" s="22" customFormat="1">
      <c r="A150" s="12"/>
      <c r="B150" s="12"/>
      <c r="C150" s="12"/>
      <c r="D150" s="12"/>
      <c r="E150" s="12"/>
      <c r="F150" s="12"/>
      <c r="G150" s="12"/>
      <c r="H150" s="12"/>
      <c r="I150" s="12"/>
      <c r="J150" s="12"/>
    </row>
    <row r="151" spans="1:10" s="22" customFormat="1">
      <c r="A151" s="12"/>
      <c r="B151" s="12"/>
      <c r="C151" s="12"/>
      <c r="D151" s="12"/>
      <c r="E151" s="12"/>
      <c r="F151" s="12"/>
      <c r="G151" s="12"/>
      <c r="H151" s="12"/>
      <c r="I151" s="12"/>
      <c r="J151" s="12"/>
    </row>
    <row r="152" spans="1:10" s="22" customFormat="1">
      <c r="A152" s="12"/>
      <c r="B152" s="12"/>
      <c r="C152" s="12"/>
      <c r="D152" s="12"/>
      <c r="E152" s="12"/>
      <c r="F152" s="12"/>
      <c r="G152" s="12"/>
      <c r="H152" s="12"/>
      <c r="I152" s="12"/>
      <c r="J152" s="12"/>
    </row>
    <row r="153" spans="1:10" s="22" customFormat="1">
      <c r="A153" s="12"/>
      <c r="B153" s="12"/>
      <c r="C153" s="12"/>
      <c r="D153" s="12"/>
      <c r="E153" s="12"/>
      <c r="F153" s="12"/>
      <c r="G153" s="12"/>
      <c r="H153" s="12"/>
      <c r="I153" s="12"/>
      <c r="J153" s="12"/>
    </row>
    <row r="154" spans="1:10" s="22" customFormat="1">
      <c r="A154" s="12"/>
      <c r="B154" s="12"/>
      <c r="C154" s="12"/>
      <c r="D154" s="12"/>
      <c r="E154" s="12"/>
      <c r="F154" s="12"/>
      <c r="G154" s="12"/>
      <c r="H154" s="12"/>
      <c r="I154" s="12"/>
      <c r="J154" s="12"/>
    </row>
    <row r="155" spans="1:10" s="22" customFormat="1">
      <c r="A155" s="12"/>
      <c r="B155" s="12"/>
      <c r="C155" s="12"/>
      <c r="D155" s="12"/>
      <c r="E155" s="12"/>
      <c r="F155" s="12"/>
      <c r="G155" s="12"/>
      <c r="H155" s="12"/>
      <c r="I155" s="12"/>
      <c r="J155" s="12"/>
    </row>
    <row r="156" spans="1:10" s="22" customFormat="1">
      <c r="A156" s="12"/>
      <c r="B156" s="12"/>
      <c r="C156" s="12"/>
      <c r="D156" s="12"/>
      <c r="E156" s="12"/>
      <c r="F156" s="12"/>
      <c r="G156" s="12"/>
      <c r="H156" s="12"/>
      <c r="I156" s="12"/>
      <c r="J156" s="12"/>
    </row>
    <row r="157" spans="1:10" s="22" customFormat="1">
      <c r="A157" s="12"/>
      <c r="B157" s="12"/>
      <c r="C157" s="12"/>
      <c r="D157" s="12"/>
      <c r="E157" s="12"/>
      <c r="F157" s="12"/>
      <c r="G157" s="12"/>
      <c r="H157" s="12"/>
      <c r="I157" s="12"/>
      <c r="J157" s="12"/>
    </row>
    <row r="158" spans="1:10" s="22" customFormat="1">
      <c r="A158" s="12"/>
      <c r="B158" s="12"/>
      <c r="C158" s="12"/>
      <c r="D158" s="12"/>
      <c r="E158" s="12"/>
      <c r="F158" s="12"/>
      <c r="G158" s="12"/>
      <c r="H158" s="12"/>
      <c r="I158" s="12"/>
      <c r="J158" s="12"/>
    </row>
    <row r="159" spans="1:10" s="22" customFormat="1">
      <c r="A159" s="12"/>
      <c r="B159" s="12"/>
      <c r="C159" s="12"/>
      <c r="D159" s="12"/>
      <c r="E159" s="12"/>
      <c r="F159" s="12"/>
      <c r="G159" s="12"/>
      <c r="H159" s="12"/>
      <c r="I159" s="12"/>
      <c r="J159" s="12"/>
    </row>
    <row r="160" spans="1:10" s="22" customFormat="1">
      <c r="A160" s="12"/>
      <c r="B160" s="12"/>
      <c r="C160" s="12"/>
      <c r="D160" s="12"/>
      <c r="E160" s="12"/>
      <c r="F160" s="12"/>
      <c r="G160" s="12"/>
      <c r="H160" s="12"/>
      <c r="I160" s="12"/>
      <c r="J160" s="12"/>
    </row>
    <row r="161" spans="1:10" s="22" customFormat="1">
      <c r="A161" s="12"/>
      <c r="B161" s="12"/>
      <c r="C161" s="12"/>
      <c r="D161" s="12"/>
      <c r="E161" s="12"/>
      <c r="F161" s="12"/>
      <c r="G161" s="12"/>
      <c r="H161" s="12"/>
      <c r="I161" s="12"/>
      <c r="J161" s="12"/>
    </row>
    <row r="162" spans="1:10" s="22" customFormat="1">
      <c r="A162" s="12"/>
      <c r="B162" s="12"/>
      <c r="C162" s="12"/>
      <c r="D162" s="12"/>
      <c r="E162" s="12"/>
      <c r="F162" s="12"/>
      <c r="G162" s="12"/>
      <c r="H162" s="12"/>
      <c r="I162" s="12"/>
      <c r="J162" s="12"/>
    </row>
    <row r="163" spans="1:10" s="22" customFormat="1">
      <c r="A163" s="12"/>
      <c r="B163" s="12"/>
      <c r="C163" s="12"/>
      <c r="D163" s="12"/>
      <c r="E163" s="12"/>
      <c r="F163" s="12"/>
      <c r="G163" s="12"/>
      <c r="H163" s="12"/>
      <c r="I163" s="12"/>
      <c r="J163" s="12"/>
    </row>
    <row r="164" spans="1:10" s="22" customFormat="1">
      <c r="A164" s="12"/>
      <c r="B164" s="12"/>
      <c r="C164" s="12"/>
      <c r="D164" s="12"/>
      <c r="E164" s="12"/>
      <c r="F164" s="12"/>
      <c r="G164" s="12"/>
      <c r="H164" s="12"/>
      <c r="I164" s="12"/>
      <c r="J164" s="12"/>
    </row>
    <row r="165" spans="1:10" s="22" customFormat="1">
      <c r="A165" s="12"/>
      <c r="B165" s="12"/>
      <c r="C165" s="12"/>
      <c r="D165" s="12"/>
      <c r="E165" s="12"/>
      <c r="F165" s="12"/>
      <c r="G165" s="12"/>
      <c r="H165" s="12"/>
      <c r="I165" s="12"/>
      <c r="J165" s="12"/>
    </row>
    <row r="166" spans="1:10" s="22" customFormat="1">
      <c r="A166" s="12"/>
      <c r="B166" s="12"/>
      <c r="C166" s="12"/>
      <c r="D166" s="12"/>
      <c r="E166" s="12"/>
      <c r="F166" s="12"/>
      <c r="G166" s="12"/>
      <c r="H166" s="12"/>
      <c r="I166" s="12"/>
      <c r="J166" s="12"/>
    </row>
    <row r="167" spans="1:10" s="22" customFormat="1">
      <c r="A167" s="12"/>
      <c r="B167" s="12"/>
      <c r="C167" s="12"/>
      <c r="D167" s="12"/>
      <c r="E167" s="12"/>
      <c r="F167" s="12"/>
      <c r="G167" s="12"/>
      <c r="H167" s="12"/>
      <c r="I167" s="12"/>
      <c r="J167" s="12"/>
    </row>
    <row r="168" spans="1:10" s="22" customFormat="1">
      <c r="A168" s="12"/>
      <c r="B168" s="12"/>
      <c r="C168" s="12"/>
      <c r="D168" s="12"/>
      <c r="E168" s="12"/>
      <c r="F168" s="12"/>
      <c r="G168" s="12"/>
      <c r="H168" s="12"/>
      <c r="I168" s="12"/>
      <c r="J168" s="12"/>
    </row>
    <row r="169" spans="1:10" s="22" customFormat="1">
      <c r="A169" s="12"/>
      <c r="B169" s="12"/>
      <c r="C169" s="12"/>
      <c r="D169" s="12"/>
      <c r="E169" s="12"/>
      <c r="F169" s="12"/>
      <c r="G169" s="12"/>
      <c r="H169" s="12"/>
      <c r="I169" s="12"/>
      <c r="J169" s="12"/>
    </row>
    <row r="170" spans="1:10" s="22" customFormat="1">
      <c r="A170" s="12"/>
      <c r="B170" s="12"/>
      <c r="C170" s="12"/>
      <c r="D170" s="12"/>
      <c r="E170" s="12"/>
      <c r="F170" s="12"/>
      <c r="G170" s="12"/>
      <c r="H170" s="12"/>
      <c r="I170" s="12"/>
      <c r="J170" s="12"/>
    </row>
    <row r="171" spans="1:10" s="22" customFormat="1">
      <c r="A171" s="12"/>
      <c r="B171" s="12"/>
      <c r="C171" s="12"/>
      <c r="D171" s="12"/>
      <c r="E171" s="12"/>
      <c r="F171" s="12"/>
      <c r="G171" s="12"/>
      <c r="H171" s="12"/>
      <c r="I171" s="12"/>
      <c r="J171" s="12"/>
    </row>
    <row r="172" spans="1:10" s="22" customFormat="1">
      <c r="A172" s="12"/>
      <c r="B172" s="12"/>
      <c r="C172" s="12"/>
      <c r="D172" s="12"/>
      <c r="E172" s="12"/>
      <c r="F172" s="12"/>
      <c r="G172" s="12"/>
      <c r="H172" s="12"/>
      <c r="I172" s="12"/>
      <c r="J172" s="12"/>
    </row>
    <row r="173" spans="1:10" s="22" customFormat="1">
      <c r="A173" s="12"/>
      <c r="B173" s="12"/>
      <c r="C173" s="12"/>
      <c r="D173" s="12"/>
      <c r="E173" s="12"/>
      <c r="F173" s="12"/>
      <c r="G173" s="12"/>
      <c r="H173" s="12"/>
      <c r="I173" s="12"/>
      <c r="J173" s="12"/>
    </row>
    <row r="174" spans="1:10" s="22" customFormat="1">
      <c r="A174" s="12"/>
      <c r="B174" s="12"/>
      <c r="C174" s="12"/>
      <c r="D174" s="12"/>
      <c r="E174" s="12"/>
      <c r="F174" s="12"/>
      <c r="G174" s="12"/>
      <c r="H174" s="12"/>
      <c r="I174" s="12"/>
      <c r="J174" s="12"/>
    </row>
    <row r="175" spans="1:10" s="22" customFormat="1">
      <c r="A175" s="12"/>
      <c r="B175" s="12"/>
      <c r="C175" s="12"/>
      <c r="D175" s="12"/>
      <c r="E175" s="12"/>
      <c r="F175" s="12"/>
      <c r="G175" s="12"/>
      <c r="H175" s="12"/>
      <c r="I175" s="12"/>
      <c r="J175" s="12"/>
    </row>
    <row r="176" spans="1:10" s="22" customFormat="1">
      <c r="A176" s="12"/>
      <c r="B176" s="12"/>
      <c r="C176" s="12"/>
      <c r="D176" s="12"/>
      <c r="E176" s="12"/>
      <c r="F176" s="12"/>
      <c r="G176" s="12"/>
      <c r="H176" s="12"/>
      <c r="I176" s="12"/>
      <c r="J176" s="12"/>
    </row>
    <row r="177" spans="1:10" s="22" customFormat="1">
      <c r="A177" s="12"/>
      <c r="B177" s="12"/>
      <c r="C177" s="12"/>
      <c r="D177" s="12"/>
      <c r="E177" s="12"/>
      <c r="F177" s="12"/>
      <c r="G177" s="12"/>
      <c r="H177" s="12"/>
      <c r="I177" s="12"/>
      <c r="J177" s="12"/>
    </row>
    <row r="178" spans="1:10" s="22" customFormat="1">
      <c r="A178" s="12"/>
      <c r="B178" s="12"/>
      <c r="C178" s="12"/>
      <c r="D178" s="12"/>
      <c r="E178" s="12"/>
      <c r="F178" s="12"/>
      <c r="G178" s="12"/>
      <c r="H178" s="12"/>
      <c r="I178" s="12"/>
      <c r="J178" s="12"/>
    </row>
    <row r="179" spans="1:10" s="22" customFormat="1">
      <c r="A179" s="12"/>
      <c r="B179" s="12"/>
      <c r="C179" s="12"/>
      <c r="D179" s="12"/>
      <c r="E179" s="12"/>
      <c r="F179" s="12"/>
      <c r="G179" s="12"/>
      <c r="H179" s="12"/>
      <c r="I179" s="12"/>
      <c r="J179" s="12"/>
    </row>
    <row r="180" spans="1:10" s="22" customFormat="1">
      <c r="A180" s="12"/>
      <c r="B180" s="12"/>
      <c r="C180" s="12"/>
      <c r="D180" s="12"/>
      <c r="E180" s="12"/>
      <c r="F180" s="12"/>
      <c r="G180" s="12"/>
      <c r="H180" s="12"/>
      <c r="I180" s="12"/>
      <c r="J180" s="12"/>
    </row>
    <row r="181" spans="1:10" s="22" customFormat="1">
      <c r="A181" s="12"/>
      <c r="B181" s="12"/>
      <c r="C181" s="12"/>
      <c r="D181" s="12"/>
      <c r="E181" s="12"/>
      <c r="F181" s="12"/>
      <c r="G181" s="12"/>
      <c r="H181" s="12"/>
      <c r="I181" s="12"/>
      <c r="J181" s="12"/>
    </row>
    <row r="182" spans="1:10" s="22" customFormat="1">
      <c r="A182" s="12"/>
      <c r="B182" s="12"/>
      <c r="C182" s="12"/>
      <c r="D182" s="12"/>
      <c r="E182" s="12"/>
      <c r="F182" s="12"/>
      <c r="G182" s="12"/>
      <c r="H182" s="12"/>
      <c r="I182" s="12"/>
      <c r="J182" s="12"/>
    </row>
    <row r="183" spans="1:10" s="22" customFormat="1">
      <c r="A183" s="12"/>
      <c r="B183" s="12"/>
      <c r="C183" s="12"/>
      <c r="D183" s="12"/>
      <c r="E183" s="12"/>
      <c r="F183" s="12"/>
      <c r="G183" s="12"/>
      <c r="H183" s="12"/>
      <c r="I183" s="12"/>
      <c r="J183" s="12"/>
    </row>
    <row r="184" spans="1:10" s="22" customFormat="1">
      <c r="A184" s="12"/>
      <c r="B184" s="12"/>
      <c r="C184" s="12"/>
      <c r="D184" s="12"/>
      <c r="E184" s="12"/>
      <c r="F184" s="12"/>
      <c r="G184" s="12"/>
      <c r="H184" s="12"/>
      <c r="I184" s="12"/>
      <c r="J184" s="12"/>
    </row>
    <row r="185" spans="1:10" s="22" customFormat="1">
      <c r="A185" s="12"/>
      <c r="B185" s="12"/>
      <c r="C185" s="12"/>
      <c r="D185" s="12"/>
      <c r="E185" s="12"/>
      <c r="F185" s="12"/>
      <c r="G185" s="12"/>
      <c r="H185" s="12"/>
      <c r="I185" s="12"/>
      <c r="J185" s="12"/>
    </row>
    <row r="186" spans="1:10" s="22" customFormat="1">
      <c r="A186" s="12"/>
      <c r="B186" s="12"/>
      <c r="C186" s="12"/>
      <c r="D186" s="12"/>
      <c r="E186" s="12"/>
      <c r="F186" s="12"/>
      <c r="G186" s="12"/>
      <c r="H186" s="12"/>
      <c r="I186" s="12"/>
      <c r="J186" s="12"/>
    </row>
    <row r="187" spans="1:10" s="22" customFormat="1">
      <c r="A187" s="12"/>
      <c r="B187" s="12"/>
      <c r="C187" s="12"/>
      <c r="D187" s="12"/>
      <c r="E187" s="12"/>
      <c r="F187" s="12"/>
      <c r="G187" s="12"/>
      <c r="H187" s="12"/>
      <c r="I187" s="12"/>
      <c r="J187" s="12"/>
    </row>
    <row r="188" spans="1:10" s="22" customFormat="1">
      <c r="A188" s="12"/>
      <c r="B188" s="12"/>
      <c r="C188" s="12"/>
      <c r="D188" s="12"/>
      <c r="E188" s="12"/>
      <c r="F188" s="12"/>
      <c r="G188" s="12"/>
      <c r="H188" s="12"/>
      <c r="I188" s="12"/>
      <c r="J188" s="12"/>
    </row>
    <row r="189" spans="1:10" s="22" customFormat="1">
      <c r="A189" s="12"/>
      <c r="B189" s="12"/>
      <c r="C189" s="12"/>
      <c r="D189" s="12"/>
      <c r="E189" s="12"/>
      <c r="F189" s="12"/>
      <c r="G189" s="12"/>
      <c r="H189" s="12"/>
      <c r="I189" s="12"/>
      <c r="J189" s="12"/>
    </row>
    <row r="190" spans="1:10" s="22" customFormat="1">
      <c r="A190" s="12"/>
      <c r="B190" s="12"/>
      <c r="C190" s="12"/>
      <c r="D190" s="12"/>
      <c r="E190" s="12"/>
      <c r="F190" s="12"/>
      <c r="G190" s="12"/>
      <c r="H190" s="12"/>
      <c r="I190" s="12"/>
      <c r="J190" s="12"/>
    </row>
    <row r="191" spans="1:10" s="22" customFormat="1">
      <c r="A191" s="12"/>
      <c r="B191" s="12"/>
      <c r="C191" s="12"/>
      <c r="D191" s="12"/>
      <c r="E191" s="12"/>
      <c r="F191" s="12"/>
      <c r="G191" s="12"/>
      <c r="H191" s="12"/>
      <c r="I191" s="12"/>
      <c r="J191" s="12"/>
    </row>
    <row r="192" spans="1:10" s="22" customFormat="1">
      <c r="A192" s="12"/>
      <c r="B192" s="12"/>
      <c r="C192" s="12"/>
      <c r="D192" s="12"/>
      <c r="E192" s="12"/>
      <c r="F192" s="12"/>
      <c r="G192" s="12"/>
      <c r="H192" s="12"/>
      <c r="I192" s="12"/>
      <c r="J192" s="12"/>
    </row>
    <row r="193" spans="1:10" s="22" customFormat="1">
      <c r="A193" s="12"/>
      <c r="B193" s="12"/>
      <c r="C193" s="12"/>
      <c r="D193" s="12"/>
      <c r="E193" s="12"/>
      <c r="F193" s="12"/>
      <c r="G193" s="12"/>
      <c r="H193" s="12"/>
      <c r="I193" s="12"/>
      <c r="J193" s="12"/>
    </row>
    <row r="194" spans="1:10" s="22" customFormat="1">
      <c r="A194" s="12"/>
      <c r="B194" s="12"/>
      <c r="C194" s="12"/>
      <c r="D194" s="12"/>
      <c r="E194" s="12"/>
      <c r="F194" s="12"/>
      <c r="G194" s="12"/>
      <c r="H194" s="12"/>
      <c r="I194" s="12"/>
      <c r="J194" s="12"/>
    </row>
    <row r="195" spans="1:10" s="22" customFormat="1">
      <c r="A195" s="12"/>
      <c r="B195" s="12"/>
      <c r="C195" s="12"/>
      <c r="D195" s="12"/>
      <c r="E195" s="12"/>
      <c r="F195" s="12"/>
      <c r="G195" s="12"/>
      <c r="H195" s="12"/>
      <c r="I195" s="12"/>
      <c r="J195" s="12"/>
    </row>
    <row r="196" spans="1:10" s="22" customFormat="1">
      <c r="A196" s="12"/>
      <c r="B196" s="12"/>
      <c r="C196" s="12"/>
      <c r="D196" s="12"/>
      <c r="E196" s="12"/>
      <c r="F196" s="12"/>
      <c r="G196" s="12"/>
      <c r="H196" s="12"/>
      <c r="I196" s="12"/>
      <c r="J196" s="12"/>
    </row>
    <row r="197" spans="1:10" s="22" customFormat="1">
      <c r="A197" s="12"/>
      <c r="B197" s="12"/>
      <c r="C197" s="12"/>
      <c r="D197" s="12"/>
      <c r="E197" s="12"/>
      <c r="F197" s="12"/>
      <c r="G197" s="12"/>
      <c r="H197" s="12"/>
      <c r="I197" s="12"/>
      <c r="J197" s="12"/>
    </row>
    <row r="198" spans="1:10" s="22" customFormat="1">
      <c r="A198" s="12"/>
      <c r="B198" s="12"/>
      <c r="C198" s="12"/>
      <c r="D198" s="12"/>
      <c r="E198" s="12"/>
      <c r="F198" s="12"/>
      <c r="G198" s="12"/>
      <c r="H198" s="12"/>
      <c r="I198" s="12"/>
      <c r="J198" s="12"/>
    </row>
    <row r="199" spans="1:10" s="22" customFormat="1">
      <c r="A199" s="12"/>
      <c r="B199" s="12"/>
      <c r="C199" s="12"/>
      <c r="D199" s="12"/>
      <c r="E199" s="12"/>
      <c r="F199" s="12"/>
      <c r="G199" s="12"/>
      <c r="H199" s="12"/>
      <c r="I199" s="12"/>
      <c r="J199" s="12"/>
    </row>
    <row r="200" spans="1:10" s="22" customFormat="1">
      <c r="A200" s="12"/>
      <c r="B200" s="12"/>
      <c r="C200" s="12"/>
      <c r="D200" s="12"/>
      <c r="E200" s="12"/>
      <c r="F200" s="12"/>
      <c r="G200" s="12"/>
      <c r="H200" s="12"/>
      <c r="I200" s="12"/>
      <c r="J200" s="12"/>
    </row>
    <row r="201" spans="1:10" s="22" customFormat="1">
      <c r="A201" s="12"/>
      <c r="B201" s="12"/>
      <c r="C201" s="12"/>
      <c r="D201" s="12"/>
      <c r="E201" s="12"/>
      <c r="F201" s="12"/>
      <c r="G201" s="12"/>
      <c r="H201" s="12"/>
      <c r="I201" s="12"/>
      <c r="J201" s="12"/>
    </row>
    <row r="202" spans="1:10" s="22" customFormat="1">
      <c r="A202" s="12"/>
      <c r="B202" s="12"/>
      <c r="C202" s="12"/>
      <c r="D202" s="12"/>
      <c r="E202" s="12"/>
      <c r="F202" s="12"/>
      <c r="G202" s="12"/>
      <c r="H202" s="12"/>
      <c r="I202" s="12"/>
      <c r="J202" s="12"/>
    </row>
    <row r="203" spans="1:10" s="22" customFormat="1">
      <c r="A203" s="12"/>
      <c r="B203" s="12"/>
      <c r="C203" s="12"/>
      <c r="D203" s="12"/>
      <c r="E203" s="12"/>
      <c r="F203" s="12"/>
      <c r="G203" s="12"/>
      <c r="H203" s="12"/>
      <c r="I203" s="12"/>
      <c r="J203" s="12"/>
    </row>
    <row r="204" spans="1:10" s="22" customFormat="1">
      <c r="A204" s="12"/>
      <c r="B204" s="12"/>
      <c r="C204" s="12"/>
      <c r="D204" s="12"/>
      <c r="E204" s="12"/>
      <c r="F204" s="12"/>
      <c r="G204" s="12"/>
      <c r="H204" s="12"/>
      <c r="I204" s="12"/>
      <c r="J204" s="12"/>
    </row>
    <row r="205" spans="1:10" s="22" customFormat="1">
      <c r="A205" s="12"/>
      <c r="B205" s="12"/>
      <c r="C205" s="12"/>
      <c r="D205" s="12"/>
      <c r="E205" s="12"/>
      <c r="F205" s="12"/>
      <c r="G205" s="12"/>
      <c r="H205" s="12"/>
      <c r="I205" s="12"/>
      <c r="J205" s="12"/>
    </row>
    <row r="206" spans="1:10" s="22" customFormat="1">
      <c r="A206" s="12"/>
      <c r="B206" s="12"/>
      <c r="C206" s="12"/>
      <c r="D206" s="12"/>
      <c r="E206" s="12"/>
      <c r="F206" s="12"/>
      <c r="G206" s="12"/>
      <c r="H206" s="12"/>
      <c r="I206" s="12"/>
      <c r="J206" s="12"/>
    </row>
    <row r="207" spans="1:10" s="22" customFormat="1">
      <c r="A207" s="12"/>
      <c r="B207" s="12"/>
      <c r="C207" s="12"/>
      <c r="D207" s="12"/>
      <c r="E207" s="12"/>
      <c r="F207" s="12"/>
      <c r="G207" s="12"/>
      <c r="H207" s="12"/>
      <c r="I207" s="12"/>
      <c r="J207" s="12"/>
    </row>
    <row r="208" spans="1:10" s="22" customFormat="1">
      <c r="A208" s="12"/>
      <c r="B208" s="12"/>
      <c r="C208" s="12"/>
      <c r="D208" s="12"/>
      <c r="E208" s="12"/>
      <c r="F208" s="12"/>
      <c r="G208" s="12"/>
      <c r="H208" s="12"/>
      <c r="I208" s="12"/>
      <c r="J208" s="12"/>
    </row>
    <row r="209" spans="1:10" s="22" customFormat="1">
      <c r="A209" s="12"/>
      <c r="B209" s="12"/>
      <c r="C209" s="12"/>
      <c r="D209" s="12"/>
      <c r="E209" s="12"/>
      <c r="F209" s="12"/>
      <c r="G209" s="12"/>
      <c r="H209" s="12"/>
      <c r="I209" s="12"/>
      <c r="J209" s="12"/>
    </row>
    <row r="210" spans="1:10" s="22" customFormat="1">
      <c r="A210" s="12"/>
      <c r="B210" s="12"/>
      <c r="C210" s="12"/>
      <c r="D210" s="12"/>
      <c r="E210" s="12"/>
      <c r="F210" s="12"/>
      <c r="G210" s="12"/>
      <c r="H210" s="12"/>
      <c r="I210" s="12"/>
      <c r="J210" s="12"/>
    </row>
    <row r="211" spans="1:10" s="22" customFormat="1">
      <c r="A211" s="12"/>
      <c r="B211" s="12"/>
      <c r="C211" s="12"/>
      <c r="D211" s="12"/>
      <c r="E211" s="12"/>
      <c r="F211" s="12"/>
      <c r="G211" s="12"/>
      <c r="H211" s="12"/>
      <c r="I211" s="12"/>
      <c r="J211" s="12"/>
    </row>
    <row r="212" spans="1:10" s="22" customFormat="1">
      <c r="A212" s="12"/>
      <c r="B212" s="12"/>
      <c r="C212" s="12"/>
      <c r="D212" s="12"/>
      <c r="E212" s="12"/>
      <c r="F212" s="12"/>
      <c r="G212" s="12"/>
      <c r="H212" s="12"/>
      <c r="I212" s="12"/>
      <c r="J212" s="12"/>
    </row>
    <row r="213" spans="1:10" s="22" customFormat="1">
      <c r="A213" s="12"/>
      <c r="B213" s="12"/>
      <c r="C213" s="12"/>
      <c r="D213" s="12"/>
      <c r="E213" s="12"/>
      <c r="F213" s="12"/>
      <c r="G213" s="12"/>
      <c r="H213" s="12"/>
      <c r="I213" s="12"/>
      <c r="J213" s="12"/>
    </row>
    <row r="214" spans="1:10" s="22" customFormat="1">
      <c r="A214" s="12"/>
      <c r="B214" s="12"/>
      <c r="C214" s="12"/>
      <c r="D214" s="12"/>
      <c r="E214" s="12"/>
      <c r="F214" s="12"/>
      <c r="G214" s="12"/>
      <c r="H214" s="12"/>
      <c r="I214" s="12"/>
      <c r="J214" s="12"/>
    </row>
    <row r="215" spans="1:10" s="22" customFormat="1">
      <c r="A215" s="12"/>
      <c r="B215" s="12"/>
      <c r="C215" s="12"/>
      <c r="D215" s="12"/>
      <c r="E215" s="12"/>
      <c r="F215" s="12"/>
      <c r="G215" s="12"/>
      <c r="H215" s="12"/>
      <c r="I215" s="12"/>
      <c r="J215" s="12"/>
    </row>
    <row r="216" spans="1:10" s="22" customFormat="1">
      <c r="A216" s="12"/>
      <c r="B216" s="12"/>
      <c r="C216" s="12"/>
      <c r="D216" s="12"/>
      <c r="E216" s="12"/>
      <c r="F216" s="12"/>
      <c r="G216" s="12"/>
      <c r="H216" s="12"/>
      <c r="I216" s="12"/>
      <c r="J216" s="12"/>
    </row>
    <row r="217" spans="1:10" s="22" customFormat="1">
      <c r="A217" s="12"/>
      <c r="B217" s="12"/>
      <c r="C217" s="12"/>
      <c r="D217" s="12"/>
      <c r="E217" s="12"/>
      <c r="F217" s="12"/>
      <c r="G217" s="12"/>
      <c r="H217" s="12"/>
      <c r="I217" s="12"/>
      <c r="J217" s="12"/>
    </row>
    <row r="218" spans="1:10" s="22" customFormat="1">
      <c r="A218" s="12"/>
      <c r="B218" s="12"/>
      <c r="C218" s="12"/>
      <c r="D218" s="12"/>
      <c r="E218" s="12"/>
      <c r="F218" s="12"/>
      <c r="G218" s="12"/>
      <c r="H218" s="12"/>
      <c r="I218" s="12"/>
      <c r="J218" s="12"/>
    </row>
    <row r="219" spans="1:10" s="22" customFormat="1">
      <c r="A219" s="12"/>
      <c r="B219" s="12"/>
      <c r="C219" s="12"/>
      <c r="D219" s="12"/>
      <c r="E219" s="12"/>
      <c r="F219" s="12"/>
      <c r="G219" s="12"/>
      <c r="H219" s="12"/>
      <c r="I219" s="12"/>
      <c r="J219" s="12"/>
    </row>
    <row r="220" spans="1:10" s="22" customFormat="1">
      <c r="A220" s="12"/>
      <c r="B220" s="12"/>
      <c r="C220" s="12"/>
      <c r="D220" s="12"/>
      <c r="E220" s="12"/>
      <c r="F220" s="12"/>
      <c r="G220" s="12"/>
      <c r="H220" s="12"/>
      <c r="I220" s="12"/>
      <c r="J220" s="12"/>
    </row>
    <row r="221" spans="1:10" s="22" customFormat="1">
      <c r="A221" s="12"/>
      <c r="B221" s="12"/>
      <c r="C221" s="12"/>
      <c r="D221" s="12"/>
      <c r="E221" s="12"/>
      <c r="F221" s="12"/>
      <c r="G221" s="12"/>
      <c r="H221" s="12"/>
      <c r="I221" s="12"/>
      <c r="J221" s="12"/>
    </row>
    <row r="222" spans="1:10" s="22" customFormat="1">
      <c r="A222" s="12"/>
      <c r="B222" s="12"/>
      <c r="C222" s="12"/>
      <c r="D222" s="12"/>
      <c r="E222" s="12"/>
      <c r="F222" s="12"/>
      <c r="G222" s="12"/>
      <c r="H222" s="12"/>
      <c r="I222" s="12"/>
      <c r="J222" s="12"/>
    </row>
    <row r="223" spans="1:10" s="22" customFormat="1">
      <c r="A223" s="12"/>
      <c r="B223" s="12"/>
      <c r="C223" s="12"/>
      <c r="D223" s="12"/>
      <c r="E223" s="12"/>
      <c r="F223" s="12"/>
      <c r="G223" s="12"/>
      <c r="H223" s="12"/>
      <c r="I223" s="12"/>
      <c r="J223" s="12"/>
    </row>
    <row r="224" spans="1:10" s="22" customFormat="1">
      <c r="A224" s="12"/>
      <c r="B224" s="12"/>
      <c r="C224" s="12"/>
      <c r="D224" s="12"/>
      <c r="E224" s="12"/>
      <c r="F224" s="12"/>
      <c r="G224" s="12"/>
      <c r="H224" s="12"/>
      <c r="I224" s="12"/>
      <c r="J224" s="12"/>
    </row>
    <row r="225" spans="1:10" s="22" customFormat="1">
      <c r="A225" s="12"/>
      <c r="B225" s="12"/>
      <c r="C225" s="12"/>
      <c r="D225" s="12"/>
      <c r="E225" s="12"/>
      <c r="F225" s="12"/>
      <c r="G225" s="12"/>
      <c r="H225" s="12"/>
      <c r="I225" s="12"/>
      <c r="J225" s="12"/>
    </row>
    <row r="226" spans="1:10" s="22" customFormat="1">
      <c r="A226" s="12"/>
      <c r="B226" s="12"/>
      <c r="C226" s="12"/>
      <c r="D226" s="12"/>
      <c r="E226" s="12"/>
      <c r="F226" s="12"/>
      <c r="G226" s="12"/>
      <c r="H226" s="12"/>
      <c r="I226" s="12"/>
      <c r="J226" s="12"/>
    </row>
    <row r="227" spans="1:10" s="22" customFormat="1">
      <c r="A227" s="12"/>
      <c r="B227" s="12"/>
      <c r="C227" s="12"/>
      <c r="D227" s="12"/>
      <c r="E227" s="12"/>
      <c r="F227" s="12"/>
      <c r="G227" s="12"/>
      <c r="H227" s="12"/>
      <c r="I227" s="12"/>
      <c r="J227" s="12"/>
    </row>
    <row r="228" spans="1:10" s="22" customFormat="1">
      <c r="A228" s="12"/>
      <c r="B228" s="12"/>
      <c r="C228" s="12"/>
      <c r="D228" s="12"/>
      <c r="E228" s="12"/>
      <c r="F228" s="12"/>
      <c r="G228" s="12"/>
      <c r="H228" s="12"/>
      <c r="I228" s="12"/>
      <c r="J228" s="12"/>
    </row>
    <row r="229" spans="1:10" s="22" customFormat="1">
      <c r="A229" s="12"/>
      <c r="B229" s="12"/>
      <c r="C229" s="12"/>
      <c r="D229" s="12"/>
      <c r="E229" s="12"/>
      <c r="F229" s="12"/>
      <c r="G229" s="12"/>
      <c r="H229" s="12"/>
      <c r="I229" s="12"/>
      <c r="J229" s="12"/>
    </row>
    <row r="230" spans="1:10" s="22" customFormat="1">
      <c r="A230" s="12"/>
      <c r="B230" s="12"/>
      <c r="C230" s="12"/>
      <c r="D230" s="12"/>
      <c r="E230" s="12"/>
      <c r="F230" s="12"/>
      <c r="G230" s="12"/>
      <c r="H230" s="12"/>
      <c r="I230" s="12"/>
      <c r="J230" s="12"/>
    </row>
    <row r="231" spans="1:10" s="22" customFormat="1">
      <c r="A231" s="12"/>
      <c r="B231" s="12"/>
      <c r="C231" s="12"/>
      <c r="D231" s="12"/>
      <c r="E231" s="12"/>
      <c r="F231" s="12"/>
      <c r="G231" s="12"/>
      <c r="H231" s="12"/>
      <c r="I231" s="12"/>
      <c r="J231" s="12"/>
    </row>
    <row r="232" spans="1:10" s="22" customFormat="1">
      <c r="A232" s="12"/>
      <c r="B232" s="12"/>
      <c r="C232" s="12"/>
      <c r="D232" s="12"/>
      <c r="E232" s="12"/>
      <c r="F232" s="12"/>
      <c r="G232" s="12"/>
      <c r="H232" s="12"/>
      <c r="I232" s="12"/>
      <c r="J232" s="12"/>
    </row>
    <row r="233" spans="1:10" s="22" customFormat="1">
      <c r="A233" s="12"/>
      <c r="B233" s="12"/>
      <c r="C233" s="12"/>
      <c r="D233" s="12"/>
      <c r="E233" s="12"/>
      <c r="F233" s="12"/>
      <c r="G233" s="12"/>
      <c r="H233" s="12"/>
      <c r="I233" s="12"/>
      <c r="J233" s="12"/>
    </row>
    <row r="234" spans="1:10" s="22" customFormat="1">
      <c r="A234" s="12"/>
      <c r="B234" s="12"/>
      <c r="C234" s="12"/>
      <c r="D234" s="12"/>
      <c r="E234" s="12"/>
      <c r="F234" s="12"/>
      <c r="G234" s="12"/>
      <c r="H234" s="12"/>
      <c r="I234" s="12"/>
      <c r="J234" s="12"/>
    </row>
    <row r="235" spans="1:10" s="22" customFormat="1">
      <c r="A235" s="12"/>
      <c r="B235" s="12"/>
      <c r="C235" s="12"/>
      <c r="D235" s="12"/>
      <c r="E235" s="12"/>
      <c r="F235" s="12"/>
      <c r="G235" s="12"/>
      <c r="H235" s="12"/>
      <c r="I235" s="12"/>
      <c r="J235" s="12"/>
    </row>
    <row r="236" spans="1:10" s="22" customFormat="1">
      <c r="A236" s="12"/>
      <c r="B236" s="12"/>
      <c r="C236" s="12"/>
      <c r="D236" s="12"/>
      <c r="E236" s="12"/>
      <c r="F236" s="12"/>
      <c r="G236" s="12"/>
      <c r="H236" s="12"/>
      <c r="I236" s="12"/>
      <c r="J236" s="12"/>
    </row>
    <row r="237" spans="1:10" s="22" customFormat="1">
      <c r="A237" s="12"/>
      <c r="B237" s="12"/>
      <c r="C237" s="12"/>
      <c r="D237" s="12"/>
      <c r="E237" s="12"/>
      <c r="F237" s="12"/>
      <c r="G237" s="12"/>
      <c r="H237" s="12"/>
      <c r="I237" s="12"/>
      <c r="J237" s="12"/>
    </row>
    <row r="238" spans="1:10" s="22" customFormat="1">
      <c r="A238" s="12"/>
      <c r="B238" s="12"/>
      <c r="C238" s="12"/>
      <c r="D238" s="12"/>
      <c r="E238" s="12"/>
      <c r="F238" s="12"/>
      <c r="G238" s="12"/>
      <c r="H238" s="12"/>
      <c r="I238" s="12"/>
      <c r="J238" s="12"/>
    </row>
    <row r="239" spans="1:10" s="22" customFormat="1">
      <c r="A239" s="12"/>
      <c r="B239" s="12"/>
      <c r="C239" s="12"/>
      <c r="D239" s="12"/>
      <c r="E239" s="12"/>
      <c r="F239" s="12"/>
      <c r="G239" s="12"/>
      <c r="H239" s="12"/>
      <c r="I239" s="12"/>
      <c r="J239" s="12"/>
    </row>
    <row r="240" spans="1:10" s="22" customFormat="1">
      <c r="A240" s="12"/>
      <c r="B240" s="12"/>
      <c r="C240" s="12"/>
      <c r="D240" s="12"/>
      <c r="E240" s="12"/>
      <c r="F240" s="12"/>
      <c r="G240" s="12"/>
      <c r="H240" s="12"/>
      <c r="I240" s="12"/>
      <c r="J240" s="12"/>
    </row>
    <row r="241" spans="1:10" s="22" customFormat="1">
      <c r="A241" s="12"/>
      <c r="B241" s="12"/>
      <c r="C241" s="12"/>
      <c r="D241" s="12"/>
      <c r="E241" s="12"/>
      <c r="F241" s="12"/>
      <c r="G241" s="12"/>
      <c r="H241" s="12"/>
      <c r="I241" s="12"/>
      <c r="J241" s="12"/>
    </row>
    <row r="242" spans="1:10" s="22" customFormat="1">
      <c r="A242" s="12"/>
      <c r="B242" s="12"/>
      <c r="C242" s="12"/>
      <c r="D242" s="12"/>
      <c r="E242" s="12"/>
      <c r="F242" s="12"/>
      <c r="G242" s="12"/>
      <c r="H242" s="12"/>
      <c r="I242" s="12"/>
      <c r="J242" s="12"/>
    </row>
    <row r="243" spans="1:10" s="22" customFormat="1">
      <c r="A243" s="12"/>
      <c r="B243" s="12"/>
      <c r="C243" s="12"/>
      <c r="D243" s="12"/>
      <c r="E243" s="12"/>
      <c r="F243" s="12"/>
      <c r="G243" s="12"/>
      <c r="H243" s="12"/>
      <c r="I243" s="12"/>
      <c r="J243" s="12"/>
    </row>
    <row r="244" spans="1:10" s="22" customFormat="1">
      <c r="A244" s="12"/>
      <c r="B244" s="12"/>
      <c r="C244" s="12"/>
      <c r="D244" s="12"/>
      <c r="E244" s="12"/>
      <c r="F244" s="12"/>
      <c r="G244" s="12"/>
      <c r="H244" s="12"/>
      <c r="I244" s="12"/>
      <c r="J244" s="12"/>
    </row>
    <row r="245" spans="1:10" s="22" customFormat="1">
      <c r="A245" s="12"/>
      <c r="B245" s="12"/>
      <c r="C245" s="12"/>
      <c r="D245" s="12"/>
      <c r="E245" s="12"/>
      <c r="F245" s="12"/>
      <c r="G245" s="12"/>
      <c r="H245" s="12"/>
      <c r="I245" s="12"/>
      <c r="J245" s="12"/>
    </row>
    <row r="246" spans="1:10" s="22" customFormat="1">
      <c r="A246" s="12"/>
      <c r="B246" s="12"/>
      <c r="C246" s="12"/>
      <c r="D246" s="12"/>
      <c r="E246" s="12"/>
      <c r="F246" s="12"/>
      <c r="G246" s="12"/>
      <c r="H246" s="12"/>
      <c r="I246" s="12"/>
      <c r="J246" s="12"/>
    </row>
    <row r="247" spans="1:10" s="22" customFormat="1">
      <c r="A247" s="12"/>
      <c r="B247" s="12"/>
      <c r="C247" s="12"/>
      <c r="D247" s="12"/>
      <c r="E247" s="12"/>
      <c r="F247" s="12"/>
      <c r="G247" s="12"/>
      <c r="H247" s="12"/>
      <c r="I247" s="12"/>
      <c r="J247" s="12"/>
    </row>
    <row r="248" spans="1:10" s="22" customFormat="1">
      <c r="A248" s="12"/>
      <c r="B248" s="12"/>
      <c r="C248" s="12"/>
      <c r="D248" s="12"/>
      <c r="E248" s="12"/>
      <c r="F248" s="12"/>
      <c r="G248" s="12"/>
      <c r="H248" s="12"/>
      <c r="I248" s="12"/>
      <c r="J248" s="12"/>
    </row>
    <row r="249" spans="1:10" s="22" customFormat="1">
      <c r="A249" s="12"/>
      <c r="B249" s="12"/>
      <c r="C249" s="12"/>
      <c r="D249" s="12"/>
      <c r="E249" s="12"/>
      <c r="F249" s="12"/>
      <c r="G249" s="12"/>
      <c r="H249" s="12"/>
      <c r="I249" s="12"/>
      <c r="J249" s="12"/>
    </row>
    <row r="250" spans="1:10" s="22" customFormat="1">
      <c r="A250" s="12"/>
      <c r="B250" s="12"/>
      <c r="C250" s="12"/>
      <c r="D250" s="12"/>
      <c r="E250" s="12"/>
      <c r="F250" s="12"/>
      <c r="G250" s="12"/>
      <c r="H250" s="12"/>
      <c r="I250" s="12"/>
      <c r="J250" s="12"/>
    </row>
    <row r="251" spans="1:10" s="22" customFormat="1">
      <c r="A251" s="12"/>
      <c r="B251" s="12"/>
      <c r="C251" s="12"/>
      <c r="D251" s="12"/>
      <c r="E251" s="12"/>
      <c r="F251" s="12"/>
      <c r="G251" s="12"/>
      <c r="H251" s="12"/>
      <c r="I251" s="12"/>
      <c r="J251" s="12"/>
    </row>
    <row r="252" spans="1:10" s="22" customFormat="1">
      <c r="A252" s="12"/>
      <c r="B252" s="12"/>
      <c r="C252" s="12"/>
      <c r="D252" s="12"/>
      <c r="E252" s="12"/>
      <c r="F252" s="12"/>
      <c r="G252" s="12"/>
      <c r="H252" s="12"/>
      <c r="I252" s="12"/>
      <c r="J252" s="12"/>
    </row>
    <row r="253" spans="1:10" s="22" customFormat="1">
      <c r="A253" s="12"/>
      <c r="B253" s="12"/>
      <c r="C253" s="12"/>
      <c r="D253" s="12"/>
      <c r="E253" s="12"/>
      <c r="F253" s="12"/>
      <c r="G253" s="12"/>
      <c r="H253" s="12"/>
      <c r="I253" s="12"/>
      <c r="J253" s="12"/>
    </row>
    <row r="254" spans="1:10" s="22" customFormat="1">
      <c r="A254" s="12"/>
      <c r="B254" s="12"/>
      <c r="C254" s="12"/>
      <c r="D254" s="12"/>
      <c r="E254" s="12"/>
      <c r="F254" s="12"/>
      <c r="G254" s="12"/>
      <c r="H254" s="12"/>
      <c r="I254" s="12"/>
      <c r="J254" s="12"/>
    </row>
    <row r="255" spans="1:10" s="22" customFormat="1">
      <c r="A255" s="12"/>
      <c r="B255" s="12"/>
      <c r="C255" s="12"/>
      <c r="D255" s="12"/>
      <c r="E255" s="12"/>
      <c r="F255" s="12"/>
      <c r="G255" s="12"/>
      <c r="H255" s="12"/>
      <c r="I255" s="12"/>
      <c r="J255" s="12"/>
    </row>
    <row r="256" spans="1:10" s="22" customFormat="1">
      <c r="A256" s="12"/>
      <c r="B256" s="12"/>
      <c r="C256" s="12"/>
      <c r="D256" s="12"/>
      <c r="E256" s="12"/>
      <c r="F256" s="12"/>
      <c r="G256" s="12"/>
      <c r="H256" s="12"/>
      <c r="I256" s="12"/>
      <c r="J256" s="12"/>
    </row>
    <row r="257" spans="1:10" s="22" customFormat="1">
      <c r="A257" s="12"/>
      <c r="B257" s="12"/>
      <c r="C257" s="12"/>
      <c r="D257" s="12"/>
      <c r="E257" s="12"/>
      <c r="F257" s="12"/>
      <c r="G257" s="12"/>
      <c r="H257" s="12"/>
      <c r="I257" s="12"/>
      <c r="J257" s="12"/>
    </row>
    <row r="258" spans="1:10" s="22" customFormat="1">
      <c r="A258" s="12"/>
      <c r="B258" s="12"/>
      <c r="C258" s="12"/>
      <c r="D258" s="12"/>
      <c r="E258" s="12"/>
      <c r="F258" s="12"/>
      <c r="G258" s="12"/>
      <c r="H258" s="12"/>
      <c r="I258" s="12"/>
      <c r="J258" s="12"/>
    </row>
    <row r="259" spans="1:10" s="22" customFormat="1">
      <c r="A259" s="12"/>
      <c r="B259" s="12"/>
      <c r="C259" s="12"/>
      <c r="D259" s="12"/>
      <c r="E259" s="12"/>
      <c r="F259" s="12"/>
      <c r="G259" s="12"/>
      <c r="H259" s="12"/>
      <c r="I259" s="12"/>
      <c r="J259" s="12"/>
    </row>
    <row r="260" spans="1:10" s="22" customFormat="1">
      <c r="A260" s="12"/>
      <c r="B260" s="12"/>
      <c r="C260" s="12"/>
      <c r="D260" s="12"/>
      <c r="E260" s="12"/>
      <c r="F260" s="12"/>
      <c r="G260" s="12"/>
      <c r="H260" s="12"/>
      <c r="I260" s="12"/>
      <c r="J260" s="12"/>
    </row>
    <row r="261" spans="1:10" s="22" customFormat="1">
      <c r="A261" s="12"/>
      <c r="B261" s="12"/>
      <c r="C261" s="12"/>
      <c r="D261" s="12"/>
      <c r="E261" s="12"/>
      <c r="F261" s="12"/>
      <c r="G261" s="12"/>
      <c r="H261" s="12"/>
      <c r="I261" s="12"/>
      <c r="J261" s="12"/>
    </row>
    <row r="262" spans="1:10" s="22" customFormat="1">
      <c r="A262" s="12"/>
      <c r="B262" s="12"/>
      <c r="C262" s="12"/>
      <c r="D262" s="12"/>
      <c r="E262" s="12"/>
      <c r="F262" s="12"/>
      <c r="G262" s="12"/>
      <c r="H262" s="12"/>
      <c r="I262" s="12"/>
      <c r="J262" s="12"/>
    </row>
    <row r="263" spans="1:10" s="22" customFormat="1">
      <c r="A263" s="12"/>
      <c r="B263" s="12"/>
      <c r="C263" s="12"/>
      <c r="D263" s="12"/>
      <c r="E263" s="12"/>
      <c r="F263" s="12"/>
      <c r="G263" s="12"/>
      <c r="H263" s="12"/>
      <c r="I263" s="12"/>
      <c r="J263" s="12"/>
    </row>
    <row r="264" spans="1:10" s="22" customFormat="1">
      <c r="A264" s="12"/>
      <c r="B264" s="12"/>
      <c r="C264" s="12"/>
      <c r="D264" s="12"/>
      <c r="E264" s="12"/>
      <c r="F264" s="12"/>
      <c r="G264" s="12"/>
      <c r="H264" s="12"/>
      <c r="I264" s="12"/>
      <c r="J264" s="12"/>
    </row>
    <row r="265" spans="1:10" s="22" customFormat="1">
      <c r="A265" s="12"/>
      <c r="B265" s="12"/>
      <c r="C265" s="12"/>
      <c r="D265" s="12"/>
      <c r="E265" s="12"/>
      <c r="F265" s="12"/>
      <c r="G265" s="12"/>
      <c r="H265" s="12"/>
      <c r="I265" s="12"/>
      <c r="J265" s="12"/>
    </row>
    <row r="266" spans="1:10" s="22" customFormat="1">
      <c r="A266" s="12"/>
      <c r="B266" s="12"/>
      <c r="C266" s="12"/>
      <c r="D266" s="12"/>
      <c r="E266" s="12"/>
      <c r="F266" s="12"/>
      <c r="G266" s="12"/>
      <c r="H266" s="12"/>
      <c r="I266" s="12"/>
      <c r="J266" s="12"/>
    </row>
    <row r="267" spans="1:10" s="22" customFormat="1">
      <c r="A267" s="12"/>
      <c r="B267" s="12"/>
      <c r="C267" s="12"/>
      <c r="D267" s="12"/>
      <c r="E267" s="12"/>
      <c r="F267" s="12"/>
      <c r="G267" s="12"/>
      <c r="H267" s="12"/>
      <c r="I267" s="12"/>
      <c r="J267" s="12"/>
    </row>
    <row r="268" spans="1:10" s="22" customFormat="1">
      <c r="A268" s="12"/>
      <c r="B268" s="12"/>
      <c r="C268" s="12"/>
      <c r="D268" s="12"/>
      <c r="E268" s="12"/>
      <c r="F268" s="12"/>
      <c r="G268" s="12"/>
      <c r="H268" s="12"/>
      <c r="I268" s="12"/>
      <c r="J268" s="12"/>
    </row>
    <row r="269" spans="1:10" s="22" customFormat="1">
      <c r="A269" s="12"/>
      <c r="B269" s="12"/>
      <c r="C269" s="12"/>
      <c r="D269" s="12"/>
      <c r="E269" s="12"/>
      <c r="F269" s="12"/>
      <c r="G269" s="12"/>
      <c r="H269" s="12"/>
      <c r="I269" s="12"/>
      <c r="J269" s="12"/>
    </row>
    <row r="270" spans="1:10" s="22" customFormat="1">
      <c r="A270" s="12"/>
      <c r="B270" s="12"/>
      <c r="C270" s="12"/>
      <c r="D270" s="12"/>
      <c r="E270" s="12"/>
      <c r="F270" s="12"/>
      <c r="G270" s="12"/>
      <c r="H270" s="12"/>
      <c r="I270" s="12"/>
      <c r="J270" s="12"/>
    </row>
    <row r="271" spans="1:10" s="22" customFormat="1">
      <c r="A271" s="12"/>
      <c r="B271" s="12"/>
      <c r="C271" s="12"/>
      <c r="D271" s="12"/>
      <c r="E271" s="12"/>
      <c r="F271" s="12"/>
      <c r="G271" s="12"/>
      <c r="H271" s="12"/>
      <c r="I271" s="12"/>
      <c r="J271" s="12"/>
    </row>
    <row r="272" spans="1:10" s="22" customFormat="1">
      <c r="A272" s="12"/>
      <c r="B272" s="12"/>
      <c r="C272" s="12"/>
      <c r="D272" s="12"/>
      <c r="E272" s="12"/>
      <c r="F272" s="12"/>
      <c r="G272" s="12"/>
      <c r="H272" s="12"/>
      <c r="I272" s="12"/>
      <c r="J272" s="12"/>
    </row>
    <row r="273" spans="1:10" s="22" customFormat="1">
      <c r="A273" s="12"/>
      <c r="B273" s="12"/>
      <c r="C273" s="12"/>
      <c r="D273" s="12"/>
      <c r="E273" s="12"/>
      <c r="F273" s="12"/>
      <c r="G273" s="12"/>
      <c r="H273" s="12"/>
      <c r="I273" s="12"/>
      <c r="J273" s="12"/>
    </row>
    <row r="274" spans="1:10" s="22" customFormat="1">
      <c r="A274" s="12"/>
      <c r="B274" s="12"/>
      <c r="C274" s="12"/>
      <c r="D274" s="12"/>
      <c r="E274" s="12"/>
      <c r="F274" s="12"/>
      <c r="G274" s="12"/>
      <c r="H274" s="12"/>
      <c r="I274" s="12"/>
      <c r="J274" s="12"/>
    </row>
    <row r="275" spans="1:10" s="22" customFormat="1">
      <c r="A275" s="12"/>
      <c r="B275" s="12"/>
      <c r="C275" s="12"/>
      <c r="D275" s="12"/>
      <c r="E275" s="12"/>
      <c r="F275" s="12"/>
      <c r="G275" s="12"/>
      <c r="H275" s="12"/>
      <c r="I275" s="12"/>
      <c r="J275" s="12"/>
    </row>
    <row r="276" spans="1:10" s="22" customFormat="1">
      <c r="A276" s="12"/>
      <c r="B276" s="12"/>
      <c r="C276" s="12"/>
      <c r="D276" s="12"/>
      <c r="E276" s="12"/>
      <c r="F276" s="12"/>
      <c r="G276" s="12"/>
      <c r="H276" s="12"/>
      <c r="I276" s="12"/>
      <c r="J276" s="12"/>
    </row>
    <row r="277" spans="1:10" s="22" customFormat="1">
      <c r="A277" s="12"/>
      <c r="B277" s="12"/>
      <c r="C277" s="12"/>
      <c r="D277" s="12"/>
      <c r="E277" s="12"/>
      <c r="F277" s="12"/>
      <c r="G277" s="12"/>
      <c r="H277" s="12"/>
      <c r="I277" s="12"/>
      <c r="J277" s="12"/>
    </row>
    <row r="278" spans="1:10" s="22" customFormat="1">
      <c r="A278" s="12"/>
      <c r="B278" s="12"/>
      <c r="C278" s="12"/>
      <c r="D278" s="12"/>
      <c r="E278" s="12"/>
      <c r="F278" s="12"/>
      <c r="G278" s="12"/>
      <c r="H278" s="12"/>
      <c r="I278" s="12"/>
      <c r="J278" s="12"/>
    </row>
    <row r="279" spans="1:10" s="22" customFormat="1">
      <c r="A279" s="12"/>
      <c r="B279" s="12"/>
      <c r="C279" s="12"/>
      <c r="D279" s="12"/>
      <c r="E279" s="12"/>
      <c r="F279" s="12"/>
      <c r="G279" s="12"/>
      <c r="H279" s="12"/>
      <c r="I279" s="12"/>
      <c r="J279" s="12"/>
    </row>
    <row r="280" spans="1:10" s="22" customFormat="1">
      <c r="A280" s="12"/>
      <c r="B280" s="12"/>
      <c r="C280" s="12"/>
      <c r="D280" s="12"/>
      <c r="E280" s="12"/>
      <c r="F280" s="12"/>
      <c r="G280" s="12"/>
      <c r="H280" s="12"/>
      <c r="I280" s="12"/>
      <c r="J280" s="12"/>
    </row>
    <row r="281" spans="1:10" s="22" customFormat="1">
      <c r="A281" s="12"/>
      <c r="B281" s="12"/>
      <c r="C281" s="12"/>
      <c r="D281" s="12"/>
      <c r="E281" s="12"/>
      <c r="F281" s="12"/>
      <c r="G281" s="12"/>
      <c r="H281" s="12"/>
      <c r="I281" s="12"/>
      <c r="J281" s="12"/>
    </row>
    <row r="282" spans="1:10" s="22" customFormat="1">
      <c r="A282" s="12"/>
      <c r="B282" s="12"/>
      <c r="C282" s="12"/>
      <c r="D282" s="12"/>
      <c r="E282" s="12"/>
      <c r="F282" s="12"/>
      <c r="G282" s="12"/>
      <c r="H282" s="12"/>
      <c r="I282" s="12"/>
      <c r="J282" s="12"/>
    </row>
    <row r="283" spans="1:10" s="22" customFormat="1">
      <c r="A283" s="12"/>
      <c r="B283" s="12"/>
      <c r="C283" s="12"/>
      <c r="D283" s="12"/>
      <c r="E283" s="12"/>
      <c r="F283" s="12"/>
      <c r="G283" s="12"/>
      <c r="H283" s="12"/>
      <c r="I283" s="12"/>
      <c r="J283" s="12"/>
    </row>
    <row r="284" spans="1:10" s="22" customFormat="1">
      <c r="A284" s="12"/>
      <c r="B284" s="12"/>
      <c r="C284" s="12"/>
      <c r="D284" s="12"/>
      <c r="E284" s="12"/>
      <c r="F284" s="12"/>
      <c r="G284" s="12"/>
      <c r="H284" s="12"/>
      <c r="I284" s="12"/>
      <c r="J284" s="12"/>
    </row>
    <row r="285" spans="1:10" s="22" customFormat="1">
      <c r="A285" s="12"/>
      <c r="B285" s="12"/>
      <c r="C285" s="12"/>
      <c r="D285" s="12"/>
      <c r="E285" s="12"/>
      <c r="F285" s="12"/>
      <c r="G285" s="12"/>
      <c r="H285" s="12"/>
      <c r="I285" s="12"/>
      <c r="J285" s="12"/>
    </row>
    <row r="286" spans="1:10" s="22" customFormat="1">
      <c r="A286" s="12"/>
      <c r="B286" s="12"/>
      <c r="C286" s="12"/>
      <c r="D286" s="12"/>
      <c r="E286" s="12"/>
      <c r="F286" s="12"/>
      <c r="G286" s="12"/>
      <c r="H286" s="12"/>
      <c r="I286" s="12"/>
      <c r="J286" s="12"/>
    </row>
    <row r="287" spans="1:10" s="22" customFormat="1">
      <c r="A287" s="12"/>
      <c r="B287" s="12"/>
      <c r="C287" s="12"/>
      <c r="D287" s="12"/>
      <c r="E287" s="12"/>
      <c r="F287" s="12"/>
      <c r="G287" s="12"/>
      <c r="H287" s="12"/>
      <c r="I287" s="12"/>
      <c r="J287" s="12"/>
    </row>
    <row r="288" spans="1:10" s="22" customFormat="1">
      <c r="A288" s="12"/>
      <c r="B288" s="12"/>
      <c r="C288" s="12"/>
      <c r="D288" s="12"/>
      <c r="E288" s="12"/>
      <c r="F288" s="12"/>
      <c r="G288" s="12"/>
      <c r="H288" s="12"/>
      <c r="I288" s="12"/>
      <c r="J288" s="12"/>
    </row>
    <row r="289" spans="1:10" s="22" customFormat="1">
      <c r="A289" s="12"/>
      <c r="B289" s="12"/>
      <c r="C289" s="12"/>
      <c r="D289" s="12"/>
      <c r="E289" s="12"/>
      <c r="F289" s="12"/>
      <c r="G289" s="12"/>
      <c r="H289" s="12"/>
      <c r="I289" s="12"/>
      <c r="J289" s="12"/>
    </row>
    <row r="290" spans="1:10" s="22" customFormat="1">
      <c r="A290" s="12"/>
      <c r="B290" s="12"/>
      <c r="C290" s="12"/>
      <c r="D290" s="12"/>
      <c r="E290" s="12"/>
      <c r="F290" s="12"/>
      <c r="G290" s="12"/>
      <c r="H290" s="12"/>
      <c r="I290" s="12"/>
      <c r="J290" s="12"/>
    </row>
    <row r="291" spans="1:10" s="22" customFormat="1">
      <c r="A291" s="12"/>
      <c r="B291" s="12"/>
      <c r="C291" s="12"/>
      <c r="D291" s="12"/>
      <c r="E291" s="12"/>
      <c r="F291" s="12"/>
      <c r="G291" s="12"/>
      <c r="H291" s="12"/>
      <c r="I291" s="12"/>
      <c r="J291" s="12"/>
    </row>
    <row r="292" spans="1:10" s="22" customFormat="1">
      <c r="A292" s="12"/>
      <c r="B292" s="12"/>
      <c r="C292" s="12"/>
      <c r="D292" s="12"/>
      <c r="E292" s="12"/>
      <c r="F292" s="12"/>
      <c r="G292" s="12"/>
      <c r="H292" s="12"/>
      <c r="I292" s="12"/>
      <c r="J292" s="12"/>
    </row>
    <row r="293" spans="1:10" s="22" customFormat="1">
      <c r="A293" s="12"/>
      <c r="B293" s="12"/>
      <c r="C293" s="12"/>
      <c r="D293" s="12"/>
      <c r="E293" s="12"/>
      <c r="F293" s="12"/>
      <c r="G293" s="12"/>
      <c r="H293" s="12"/>
      <c r="I293" s="12"/>
      <c r="J293" s="12"/>
    </row>
    <row r="294" spans="1:10" s="22" customFormat="1">
      <c r="A294" s="12"/>
      <c r="B294" s="12"/>
      <c r="C294" s="12"/>
      <c r="D294" s="12"/>
      <c r="E294" s="12"/>
      <c r="F294" s="12"/>
      <c r="G294" s="12"/>
      <c r="H294" s="12"/>
      <c r="I294" s="12"/>
      <c r="J294" s="12"/>
    </row>
    <row r="295" spans="1:10" s="22" customFormat="1">
      <c r="A295" s="12"/>
      <c r="B295" s="12"/>
      <c r="C295" s="12"/>
      <c r="D295" s="12"/>
      <c r="E295" s="12"/>
      <c r="F295" s="12"/>
      <c r="G295" s="12"/>
      <c r="H295" s="12"/>
      <c r="I295" s="12"/>
      <c r="J295" s="12"/>
    </row>
    <row r="296" spans="1:10" s="22" customFormat="1">
      <c r="A296" s="12"/>
      <c r="B296" s="12"/>
      <c r="C296" s="12"/>
      <c r="D296" s="12"/>
      <c r="E296" s="12"/>
      <c r="F296" s="12"/>
      <c r="G296" s="12"/>
      <c r="H296" s="12"/>
      <c r="I296" s="12"/>
      <c r="J296" s="12"/>
    </row>
    <row r="297" spans="1:10" s="22" customFormat="1">
      <c r="A297" s="12"/>
      <c r="B297" s="12"/>
      <c r="C297" s="12"/>
      <c r="D297" s="12"/>
      <c r="E297" s="12"/>
      <c r="F297" s="12"/>
      <c r="G297" s="12"/>
      <c r="H297" s="12"/>
      <c r="I297" s="12"/>
      <c r="J297" s="12"/>
    </row>
    <row r="298" spans="1:10" s="22" customFormat="1">
      <c r="A298" s="12"/>
      <c r="B298" s="12"/>
      <c r="C298" s="12"/>
      <c r="D298" s="12"/>
      <c r="E298" s="12"/>
      <c r="F298" s="12"/>
      <c r="G298" s="12"/>
      <c r="H298" s="12"/>
      <c r="I298" s="12"/>
      <c r="J298" s="12"/>
    </row>
    <row r="299" spans="1:10" s="22" customFormat="1">
      <c r="A299" s="12"/>
      <c r="B299" s="12"/>
      <c r="C299" s="12"/>
      <c r="D299" s="12"/>
      <c r="E299" s="12"/>
      <c r="F299" s="12"/>
      <c r="G299" s="12"/>
      <c r="H299" s="12"/>
      <c r="I299" s="12"/>
      <c r="J299" s="12"/>
    </row>
    <row r="300" spans="1:10" s="22" customFormat="1">
      <c r="A300" s="12"/>
      <c r="B300" s="12"/>
      <c r="C300" s="12"/>
      <c r="D300" s="12"/>
      <c r="E300" s="12"/>
      <c r="F300" s="12"/>
      <c r="G300" s="12"/>
      <c r="H300" s="12"/>
      <c r="I300" s="12"/>
      <c r="J300" s="12"/>
    </row>
    <row r="301" spans="1:10" s="22" customFormat="1">
      <c r="A301" s="12"/>
      <c r="B301" s="12"/>
      <c r="C301" s="12"/>
      <c r="D301" s="12"/>
      <c r="E301" s="12"/>
      <c r="F301" s="12"/>
      <c r="G301" s="12"/>
      <c r="H301" s="12"/>
      <c r="I301" s="12"/>
      <c r="J301" s="12"/>
    </row>
    <row r="302" spans="1:10" s="22" customFormat="1">
      <c r="A302" s="12"/>
      <c r="B302" s="12"/>
      <c r="C302" s="12"/>
      <c r="D302" s="12"/>
      <c r="E302" s="12"/>
      <c r="F302" s="12"/>
      <c r="G302" s="12"/>
      <c r="H302" s="12"/>
      <c r="I302" s="12"/>
      <c r="J302" s="12"/>
    </row>
    <row r="303" spans="1:10" s="22" customFormat="1">
      <c r="A303" s="12"/>
      <c r="B303" s="12"/>
      <c r="C303" s="12"/>
      <c r="D303" s="12"/>
      <c r="E303" s="12"/>
      <c r="F303" s="12"/>
      <c r="G303" s="12"/>
      <c r="H303" s="12"/>
      <c r="I303" s="12"/>
      <c r="J303" s="12"/>
    </row>
    <row r="304" spans="1:10" s="22" customFormat="1">
      <c r="A304" s="12"/>
      <c r="B304" s="12"/>
      <c r="C304" s="12"/>
      <c r="D304" s="12"/>
      <c r="E304" s="12"/>
      <c r="F304" s="12"/>
      <c r="G304" s="12"/>
      <c r="H304" s="12"/>
      <c r="I304" s="12"/>
      <c r="J304" s="12"/>
    </row>
    <row r="305" spans="1:10" s="22" customFormat="1">
      <c r="A305" s="12"/>
      <c r="B305" s="12"/>
      <c r="C305" s="12"/>
      <c r="D305" s="12"/>
      <c r="E305" s="12"/>
      <c r="F305" s="12"/>
      <c r="G305" s="12"/>
      <c r="H305" s="12"/>
      <c r="I305" s="12"/>
      <c r="J305" s="12"/>
    </row>
    <row r="306" spans="1:10" s="22" customFormat="1">
      <c r="A306" s="12"/>
      <c r="B306" s="12"/>
      <c r="C306" s="12"/>
      <c r="D306" s="12"/>
      <c r="E306" s="12"/>
      <c r="F306" s="12"/>
      <c r="G306" s="12"/>
      <c r="H306" s="12"/>
      <c r="I306" s="12"/>
      <c r="J306" s="12"/>
    </row>
    <row r="307" spans="1:10" s="22" customFormat="1">
      <c r="A307" s="12"/>
      <c r="B307" s="12"/>
      <c r="C307" s="12"/>
      <c r="D307" s="12"/>
      <c r="E307" s="12"/>
      <c r="F307" s="12"/>
      <c r="G307" s="12"/>
      <c r="H307" s="12"/>
      <c r="I307" s="12"/>
      <c r="J307" s="12"/>
    </row>
    <row r="308" spans="1:10" s="22" customFormat="1">
      <c r="A308" s="12"/>
      <c r="B308" s="12"/>
      <c r="C308" s="12"/>
      <c r="D308" s="12"/>
      <c r="E308" s="12"/>
      <c r="F308" s="12"/>
      <c r="G308" s="12"/>
      <c r="H308" s="12"/>
      <c r="I308" s="12"/>
      <c r="J308" s="12"/>
    </row>
    <row r="309" spans="1:10" s="22" customFormat="1">
      <c r="A309" s="12"/>
      <c r="B309" s="12"/>
      <c r="C309" s="12"/>
      <c r="D309" s="12"/>
      <c r="E309" s="12"/>
      <c r="F309" s="12"/>
      <c r="G309" s="12"/>
      <c r="H309" s="12"/>
      <c r="I309" s="12"/>
      <c r="J309" s="12"/>
    </row>
    <row r="310" spans="1:10" s="22" customFormat="1">
      <c r="A310" s="12"/>
      <c r="B310" s="12"/>
      <c r="C310" s="12"/>
      <c r="D310" s="12"/>
      <c r="E310" s="12"/>
      <c r="F310" s="12"/>
      <c r="G310" s="12"/>
      <c r="H310" s="12"/>
      <c r="I310" s="12"/>
      <c r="J310" s="12"/>
    </row>
    <row r="311" spans="1:10" s="22" customFormat="1">
      <c r="A311" s="12"/>
      <c r="B311" s="12"/>
      <c r="C311" s="12"/>
      <c r="D311" s="12"/>
      <c r="E311" s="12"/>
      <c r="F311" s="12"/>
      <c r="G311" s="12"/>
      <c r="H311" s="12"/>
      <c r="I311" s="12"/>
      <c r="J311" s="12"/>
    </row>
    <row r="312" spans="1:10" s="22" customFormat="1">
      <c r="A312" s="12"/>
      <c r="B312" s="12"/>
      <c r="C312" s="12"/>
      <c r="D312" s="12"/>
      <c r="E312" s="12"/>
      <c r="F312" s="12"/>
      <c r="G312" s="12"/>
      <c r="H312" s="12"/>
      <c r="I312" s="12"/>
      <c r="J312" s="12"/>
    </row>
    <row r="313" spans="1:10" s="22" customFormat="1">
      <c r="A313" s="12"/>
      <c r="B313" s="12"/>
      <c r="C313" s="12"/>
      <c r="D313" s="12"/>
      <c r="E313" s="12"/>
      <c r="F313" s="12"/>
      <c r="G313" s="12"/>
      <c r="H313" s="12"/>
      <c r="I313" s="12"/>
      <c r="J313" s="12"/>
    </row>
    <row r="314" spans="1:10" s="22" customFormat="1">
      <c r="A314" s="12"/>
      <c r="B314" s="12"/>
      <c r="C314" s="12"/>
      <c r="D314" s="12"/>
      <c r="E314" s="12"/>
      <c r="F314" s="12"/>
      <c r="G314" s="12"/>
      <c r="H314" s="12"/>
      <c r="I314" s="12"/>
      <c r="J314" s="12"/>
    </row>
    <row r="315" spans="1:10" s="22" customFormat="1">
      <c r="A315" s="12"/>
      <c r="B315" s="12"/>
      <c r="C315" s="12"/>
      <c r="D315" s="12"/>
      <c r="E315" s="12"/>
      <c r="F315" s="12"/>
      <c r="G315" s="12"/>
      <c r="H315" s="12"/>
      <c r="I315" s="12"/>
      <c r="J315" s="12"/>
    </row>
    <row r="316" spans="1:10" s="22" customFormat="1">
      <c r="A316" s="12"/>
      <c r="B316" s="12"/>
      <c r="C316" s="12"/>
      <c r="D316" s="12"/>
      <c r="E316" s="12"/>
      <c r="F316" s="12"/>
      <c r="G316" s="12"/>
      <c r="H316" s="12"/>
      <c r="I316" s="12"/>
      <c r="J316" s="12"/>
    </row>
    <row r="317" spans="1:10" s="22" customFormat="1">
      <c r="A317" s="12"/>
      <c r="B317" s="12"/>
      <c r="C317" s="12"/>
      <c r="D317" s="12"/>
      <c r="E317" s="12"/>
      <c r="F317" s="12"/>
      <c r="G317" s="12"/>
      <c r="H317" s="12"/>
      <c r="I317" s="12"/>
      <c r="J317" s="12"/>
    </row>
    <row r="318" spans="1:10" s="22" customFormat="1">
      <c r="A318" s="12"/>
      <c r="B318" s="12"/>
      <c r="C318" s="12"/>
      <c r="D318" s="12"/>
      <c r="E318" s="12"/>
      <c r="F318" s="12"/>
      <c r="G318" s="12"/>
      <c r="H318" s="12"/>
      <c r="I318" s="12"/>
      <c r="J318" s="12"/>
    </row>
    <row r="319" spans="1:10" s="22" customFormat="1">
      <c r="A319" s="12"/>
      <c r="B319" s="12"/>
      <c r="C319" s="12"/>
      <c r="D319" s="12"/>
      <c r="E319" s="12"/>
      <c r="F319" s="12"/>
      <c r="G319" s="12"/>
      <c r="H319" s="12"/>
      <c r="I319" s="12"/>
      <c r="J319" s="12"/>
    </row>
    <row r="320" spans="1:10" s="22" customFormat="1">
      <c r="A320" s="12"/>
      <c r="B320" s="12"/>
      <c r="C320" s="12"/>
      <c r="D320" s="12"/>
      <c r="E320" s="12"/>
      <c r="F320" s="12"/>
      <c r="G320" s="12"/>
      <c r="H320" s="12"/>
      <c r="I320" s="12"/>
      <c r="J320" s="12"/>
    </row>
    <row r="321" spans="1:10" s="22" customFormat="1">
      <c r="A321" s="12"/>
      <c r="B321" s="12"/>
      <c r="C321" s="12"/>
      <c r="D321" s="12"/>
      <c r="E321" s="12"/>
      <c r="F321" s="12"/>
      <c r="G321" s="12"/>
      <c r="H321" s="12"/>
      <c r="I321" s="12"/>
      <c r="J321" s="12"/>
    </row>
    <row r="322" spans="1:10" s="22" customFormat="1">
      <c r="A322" s="12"/>
      <c r="B322" s="12"/>
      <c r="C322" s="12"/>
      <c r="D322" s="12"/>
      <c r="E322" s="12"/>
      <c r="F322" s="12"/>
      <c r="G322" s="12"/>
      <c r="H322" s="12"/>
      <c r="I322" s="12"/>
      <c r="J322" s="12"/>
    </row>
    <row r="323" spans="1:10" s="22" customFormat="1">
      <c r="A323" s="12"/>
      <c r="B323" s="12"/>
      <c r="C323" s="12"/>
      <c r="D323" s="12"/>
      <c r="E323" s="12"/>
      <c r="F323" s="12"/>
      <c r="G323" s="12"/>
      <c r="H323" s="12"/>
      <c r="I323" s="12"/>
      <c r="J323" s="12"/>
    </row>
    <row r="324" spans="1:10" s="22" customFormat="1">
      <c r="A324" s="12"/>
      <c r="B324" s="12"/>
      <c r="C324" s="12"/>
      <c r="D324" s="12"/>
      <c r="E324" s="12"/>
      <c r="F324" s="12"/>
      <c r="G324" s="12"/>
      <c r="H324" s="12"/>
      <c r="I324" s="12"/>
      <c r="J324" s="12"/>
    </row>
    <row r="325" spans="1:10" s="22" customFormat="1">
      <c r="A325" s="12"/>
      <c r="B325" s="12"/>
      <c r="C325" s="12"/>
      <c r="D325" s="12"/>
      <c r="E325" s="12"/>
      <c r="F325" s="12"/>
      <c r="G325" s="12"/>
      <c r="H325" s="12"/>
      <c r="I325" s="12"/>
      <c r="J325" s="12"/>
    </row>
    <row r="326" spans="1:10" s="22" customFormat="1">
      <c r="A326" s="12"/>
      <c r="B326" s="12"/>
      <c r="C326" s="12"/>
      <c r="D326" s="12"/>
      <c r="E326" s="12"/>
      <c r="F326" s="12"/>
      <c r="G326" s="12"/>
      <c r="H326" s="12"/>
      <c r="I326" s="12"/>
      <c r="J326" s="12"/>
    </row>
    <row r="327" spans="1:10" s="22" customFormat="1">
      <c r="A327" s="12"/>
      <c r="B327" s="12"/>
      <c r="C327" s="12"/>
      <c r="D327" s="12"/>
      <c r="E327" s="12"/>
      <c r="F327" s="12"/>
      <c r="G327" s="12"/>
      <c r="H327" s="12"/>
      <c r="I327" s="12"/>
      <c r="J327" s="12"/>
    </row>
    <row r="328" spans="1:10" s="22" customFormat="1">
      <c r="A328" s="12"/>
      <c r="B328" s="12"/>
      <c r="C328" s="12"/>
      <c r="D328" s="12"/>
      <c r="E328" s="12"/>
      <c r="F328" s="12"/>
      <c r="G328" s="12"/>
      <c r="H328" s="12"/>
      <c r="I328" s="12"/>
      <c r="J328" s="12"/>
    </row>
    <row r="329" spans="1:10" s="22" customFormat="1">
      <c r="A329" s="12"/>
      <c r="B329" s="12"/>
      <c r="C329" s="12"/>
      <c r="D329" s="12"/>
      <c r="E329" s="12"/>
      <c r="F329" s="12"/>
      <c r="G329" s="12"/>
      <c r="H329" s="12"/>
      <c r="I329" s="12"/>
      <c r="J329" s="12"/>
    </row>
    <row r="330" spans="1:10" s="22" customFormat="1">
      <c r="A330" s="12"/>
      <c r="B330" s="12"/>
      <c r="C330" s="12"/>
      <c r="D330" s="12"/>
      <c r="E330" s="12"/>
      <c r="F330" s="12"/>
      <c r="G330" s="12"/>
      <c r="H330" s="12"/>
      <c r="I330" s="12"/>
      <c r="J330" s="12"/>
    </row>
    <row r="331" spans="1:10" s="22" customFormat="1">
      <c r="A331" s="12"/>
      <c r="B331" s="12"/>
      <c r="C331" s="12"/>
      <c r="D331" s="12"/>
      <c r="E331" s="12"/>
      <c r="F331" s="12"/>
      <c r="G331" s="12"/>
      <c r="H331" s="12"/>
      <c r="I331" s="12"/>
      <c r="J331" s="12"/>
    </row>
    <row r="332" spans="1:10" s="22" customFormat="1">
      <c r="A332" s="12"/>
      <c r="B332" s="12"/>
      <c r="C332" s="12"/>
      <c r="D332" s="12"/>
      <c r="E332" s="12"/>
      <c r="F332" s="12"/>
      <c r="G332" s="12"/>
      <c r="H332" s="12"/>
      <c r="I332" s="12"/>
      <c r="J332" s="12"/>
    </row>
    <row r="333" spans="1:10" s="22" customFormat="1">
      <c r="A333" s="12"/>
      <c r="B333" s="12"/>
      <c r="C333" s="12"/>
      <c r="D333" s="12"/>
      <c r="E333" s="12"/>
      <c r="F333" s="12"/>
      <c r="G333" s="12"/>
      <c r="H333" s="12"/>
      <c r="I333" s="12"/>
      <c r="J333" s="12"/>
    </row>
    <row r="334" spans="1:10" s="22" customFormat="1">
      <c r="A334" s="12"/>
      <c r="B334" s="12"/>
      <c r="C334" s="12"/>
      <c r="D334" s="12"/>
      <c r="E334" s="12"/>
      <c r="F334" s="12"/>
      <c r="G334" s="12"/>
      <c r="H334" s="12"/>
      <c r="I334" s="12"/>
      <c r="J334" s="12"/>
    </row>
    <row r="335" spans="1:10" s="22" customFormat="1">
      <c r="A335" s="12"/>
      <c r="B335" s="12"/>
      <c r="C335" s="12"/>
      <c r="D335" s="12"/>
      <c r="E335" s="12"/>
      <c r="F335" s="12"/>
      <c r="G335" s="12"/>
      <c r="H335" s="12"/>
      <c r="I335" s="12"/>
      <c r="J335" s="12"/>
    </row>
    <row r="336" spans="1:10" s="22" customFormat="1">
      <c r="A336" s="12"/>
      <c r="B336" s="12"/>
      <c r="C336" s="12"/>
      <c r="D336" s="12"/>
      <c r="E336" s="12"/>
      <c r="F336" s="12"/>
      <c r="G336" s="12"/>
      <c r="H336" s="12"/>
      <c r="I336" s="12"/>
      <c r="J336" s="12"/>
    </row>
    <row r="337" spans="1:10" s="22" customFormat="1">
      <c r="A337" s="12"/>
      <c r="B337" s="12"/>
      <c r="C337" s="12"/>
      <c r="D337" s="12"/>
      <c r="E337" s="12"/>
      <c r="F337" s="12"/>
      <c r="G337" s="12"/>
      <c r="H337" s="12"/>
      <c r="I337" s="12"/>
      <c r="J337" s="12"/>
    </row>
    <row r="338" spans="1:10" s="22" customFormat="1">
      <c r="A338" s="12"/>
      <c r="B338" s="12"/>
      <c r="C338" s="12"/>
      <c r="D338" s="12"/>
      <c r="E338" s="12"/>
      <c r="F338" s="12"/>
      <c r="G338" s="12"/>
      <c r="H338" s="12"/>
      <c r="I338" s="12"/>
      <c r="J338" s="12"/>
    </row>
    <row r="339" spans="1:10" s="22" customFormat="1">
      <c r="A339" s="12"/>
      <c r="B339" s="12"/>
      <c r="C339" s="12"/>
      <c r="D339" s="12"/>
      <c r="E339" s="12"/>
      <c r="F339" s="12"/>
      <c r="G339" s="12"/>
      <c r="H339" s="12"/>
      <c r="I339" s="12"/>
      <c r="J339" s="12"/>
    </row>
    <row r="340" spans="1:10" s="22" customFormat="1">
      <c r="A340" s="12"/>
      <c r="B340" s="12"/>
      <c r="C340" s="12"/>
      <c r="D340" s="12"/>
      <c r="E340" s="12"/>
      <c r="F340" s="12"/>
      <c r="G340" s="12"/>
      <c r="H340" s="12"/>
      <c r="I340" s="12"/>
      <c r="J340" s="12"/>
    </row>
    <row r="341" spans="1:10" s="22" customFormat="1">
      <c r="A341" s="12"/>
      <c r="B341" s="12"/>
      <c r="C341" s="12"/>
      <c r="D341" s="12"/>
      <c r="E341" s="12"/>
      <c r="F341" s="12"/>
      <c r="G341" s="12"/>
      <c r="H341" s="12"/>
      <c r="I341" s="12"/>
      <c r="J341" s="12"/>
    </row>
    <row r="342" spans="1:10" s="22" customFormat="1">
      <c r="A342" s="12"/>
      <c r="B342" s="12"/>
      <c r="C342" s="12"/>
      <c r="D342" s="12"/>
      <c r="E342" s="12"/>
      <c r="F342" s="12"/>
      <c r="G342" s="12"/>
      <c r="H342" s="12"/>
      <c r="I342" s="12"/>
      <c r="J342" s="12"/>
    </row>
    <row r="343" spans="1:10" s="22" customFormat="1">
      <c r="A343" s="12"/>
      <c r="B343" s="12"/>
      <c r="C343" s="12"/>
      <c r="D343" s="12"/>
      <c r="E343" s="12"/>
      <c r="F343" s="12"/>
      <c r="G343" s="12"/>
      <c r="H343" s="12"/>
      <c r="I343" s="12"/>
      <c r="J343" s="12"/>
    </row>
    <row r="344" spans="1:10" s="22" customFormat="1">
      <c r="A344" s="12"/>
      <c r="B344" s="12"/>
      <c r="C344" s="12"/>
      <c r="D344" s="12"/>
      <c r="E344" s="12"/>
      <c r="F344" s="12"/>
      <c r="G344" s="12"/>
      <c r="H344" s="12"/>
      <c r="I344" s="12"/>
      <c r="J344" s="12"/>
    </row>
    <row r="345" spans="1:10" s="22" customFormat="1">
      <c r="A345" s="12"/>
      <c r="B345" s="12"/>
      <c r="C345" s="12"/>
      <c r="D345" s="12"/>
      <c r="E345" s="12"/>
      <c r="F345" s="12"/>
      <c r="G345" s="12"/>
      <c r="H345" s="12"/>
      <c r="I345" s="12"/>
      <c r="J345" s="12"/>
    </row>
    <row r="346" spans="1:10" s="22" customFormat="1">
      <c r="A346" s="12"/>
      <c r="B346" s="12"/>
      <c r="C346" s="12"/>
      <c r="D346" s="12"/>
      <c r="E346" s="12"/>
      <c r="F346" s="12"/>
      <c r="G346" s="12"/>
      <c r="H346" s="12"/>
      <c r="I346" s="12"/>
      <c r="J346" s="12"/>
    </row>
    <row r="347" spans="1:10" s="22" customFormat="1">
      <c r="A347" s="12"/>
      <c r="B347" s="12"/>
      <c r="C347" s="12"/>
      <c r="D347" s="12"/>
      <c r="E347" s="12"/>
      <c r="F347" s="12"/>
      <c r="G347" s="12"/>
      <c r="H347" s="12"/>
      <c r="I347" s="12"/>
      <c r="J347" s="12"/>
    </row>
    <row r="348" spans="1:10" s="22" customFormat="1">
      <c r="A348" s="12"/>
      <c r="B348" s="12"/>
      <c r="C348" s="12"/>
      <c r="D348" s="12"/>
      <c r="E348" s="12"/>
      <c r="F348" s="12"/>
      <c r="G348" s="12"/>
      <c r="H348" s="12"/>
      <c r="I348" s="12"/>
      <c r="J348" s="12"/>
    </row>
    <row r="349" spans="1:10" s="22" customFormat="1">
      <c r="A349" s="12"/>
      <c r="B349" s="12"/>
      <c r="C349" s="12"/>
      <c r="D349" s="12"/>
      <c r="E349" s="12"/>
      <c r="F349" s="12"/>
      <c r="G349" s="12"/>
      <c r="H349" s="12"/>
      <c r="I349" s="12"/>
      <c r="J349" s="12"/>
    </row>
    <row r="350" spans="1:10" s="22" customFormat="1">
      <c r="A350" s="12"/>
      <c r="B350" s="12"/>
      <c r="C350" s="12"/>
      <c r="D350" s="12"/>
      <c r="E350" s="12"/>
      <c r="F350" s="12"/>
      <c r="G350" s="12"/>
      <c r="H350" s="12"/>
      <c r="I350" s="12"/>
      <c r="J350" s="12"/>
    </row>
    <row r="351" spans="1:10" s="22" customFormat="1">
      <c r="A351" s="12"/>
      <c r="B351" s="12"/>
      <c r="C351" s="12"/>
      <c r="D351" s="12"/>
      <c r="E351" s="12"/>
      <c r="F351" s="12"/>
      <c r="G351" s="12"/>
      <c r="H351" s="12"/>
      <c r="I351" s="12"/>
      <c r="J351" s="12"/>
    </row>
    <row r="352" spans="1:10" s="22" customFormat="1">
      <c r="A352" s="12"/>
      <c r="B352" s="12"/>
      <c r="C352" s="12"/>
      <c r="D352" s="12"/>
      <c r="E352" s="12"/>
      <c r="F352" s="12"/>
      <c r="G352" s="12"/>
      <c r="H352" s="12"/>
      <c r="I352" s="12"/>
      <c r="J352" s="12"/>
    </row>
    <row r="353" spans="1:10" s="22" customFormat="1">
      <c r="A353" s="12"/>
      <c r="B353" s="12"/>
      <c r="C353" s="12"/>
      <c r="D353" s="12"/>
      <c r="E353" s="12"/>
      <c r="F353" s="12"/>
      <c r="G353" s="12"/>
      <c r="H353" s="12"/>
      <c r="I353" s="12"/>
      <c r="J353" s="12"/>
    </row>
    <row r="354" spans="1:10" s="22" customFormat="1">
      <c r="A354" s="12"/>
      <c r="B354" s="12"/>
      <c r="C354" s="12"/>
      <c r="D354" s="12"/>
      <c r="E354" s="12"/>
      <c r="F354" s="12"/>
      <c r="G354" s="12"/>
      <c r="H354" s="12"/>
      <c r="I354" s="12"/>
      <c r="J354" s="12"/>
    </row>
    <row r="355" spans="1:10" s="22" customFormat="1">
      <c r="A355" s="12"/>
      <c r="B355" s="12"/>
      <c r="C355" s="12"/>
      <c r="D355" s="12"/>
      <c r="E355" s="12"/>
      <c r="F355" s="12"/>
      <c r="G355" s="12"/>
      <c r="H355" s="12"/>
      <c r="I355" s="12"/>
      <c r="J355" s="12"/>
    </row>
    <row r="356" spans="1:10" s="22" customFormat="1">
      <c r="A356" s="12"/>
      <c r="B356" s="12"/>
      <c r="C356" s="12"/>
      <c r="D356" s="12"/>
      <c r="E356" s="12"/>
      <c r="F356" s="12"/>
      <c r="G356" s="12"/>
      <c r="H356" s="12"/>
      <c r="I356" s="12"/>
      <c r="J356" s="12"/>
    </row>
    <row r="357" spans="1:10" s="22" customFormat="1">
      <c r="A357" s="12"/>
      <c r="B357" s="12"/>
      <c r="C357" s="12"/>
      <c r="D357" s="12"/>
      <c r="E357" s="12"/>
      <c r="F357" s="12"/>
      <c r="G357" s="12"/>
      <c r="H357" s="12"/>
      <c r="I357" s="12"/>
      <c r="J357" s="12"/>
    </row>
    <row r="358" spans="1:10" s="22" customFormat="1">
      <c r="A358" s="12"/>
      <c r="B358" s="12"/>
      <c r="C358" s="12"/>
      <c r="D358" s="12"/>
      <c r="E358" s="12"/>
      <c r="F358" s="12"/>
      <c r="G358" s="12"/>
      <c r="H358" s="12"/>
      <c r="I358" s="12"/>
      <c r="J358" s="12"/>
    </row>
    <row r="359" spans="1:10" s="22" customFormat="1">
      <c r="A359" s="12"/>
      <c r="B359" s="12"/>
      <c r="C359" s="12"/>
      <c r="D359" s="12"/>
      <c r="E359" s="12"/>
      <c r="F359" s="12"/>
      <c r="G359" s="12"/>
      <c r="H359" s="12"/>
      <c r="I359" s="12"/>
      <c r="J359" s="12"/>
    </row>
    <row r="360" spans="1:10" s="22" customFormat="1">
      <c r="A360" s="12"/>
      <c r="B360" s="12"/>
      <c r="C360" s="12"/>
      <c r="D360" s="12"/>
      <c r="E360" s="12"/>
      <c r="F360" s="12"/>
      <c r="G360" s="12"/>
      <c r="H360" s="12"/>
      <c r="I360" s="12"/>
      <c r="J360" s="12"/>
    </row>
    <row r="361" spans="1:10" s="22" customFormat="1">
      <c r="A361" s="12"/>
      <c r="B361" s="12"/>
      <c r="C361" s="12"/>
      <c r="D361" s="12"/>
      <c r="E361" s="12"/>
      <c r="F361" s="12"/>
      <c r="G361" s="12"/>
      <c r="H361" s="12"/>
      <c r="I361" s="12"/>
      <c r="J361" s="12"/>
    </row>
    <row r="362" spans="1:10" s="22" customFormat="1">
      <c r="A362" s="12"/>
      <c r="B362" s="12"/>
      <c r="C362" s="12"/>
      <c r="D362" s="12"/>
      <c r="E362" s="12"/>
      <c r="F362" s="12"/>
      <c r="G362" s="12"/>
      <c r="H362" s="12"/>
      <c r="I362" s="12"/>
      <c r="J362" s="12"/>
    </row>
    <row r="363" spans="1:10" s="22" customFormat="1">
      <c r="A363" s="12"/>
      <c r="B363" s="12"/>
      <c r="C363" s="12"/>
      <c r="D363" s="12"/>
      <c r="E363" s="12"/>
      <c r="F363" s="12"/>
      <c r="G363" s="12"/>
      <c r="H363" s="12"/>
      <c r="I363" s="12"/>
      <c r="J363" s="12"/>
    </row>
    <row r="364" spans="1:10" s="22" customFormat="1">
      <c r="A364" s="12"/>
      <c r="B364" s="12"/>
      <c r="C364" s="12"/>
      <c r="D364" s="12"/>
      <c r="E364" s="12"/>
      <c r="F364" s="12"/>
      <c r="G364" s="12"/>
      <c r="H364" s="12"/>
      <c r="I364" s="12"/>
      <c r="J364" s="12"/>
    </row>
    <row r="365" spans="1:10" s="22" customFormat="1">
      <c r="A365" s="12"/>
      <c r="B365" s="12"/>
      <c r="C365" s="12"/>
      <c r="D365" s="12"/>
      <c r="E365" s="12"/>
      <c r="F365" s="12"/>
      <c r="G365" s="12"/>
      <c r="H365" s="12"/>
      <c r="I365" s="12"/>
      <c r="J365" s="12"/>
    </row>
    <row r="366" spans="1:10" s="22" customFormat="1">
      <c r="A366" s="12"/>
      <c r="B366" s="12"/>
      <c r="C366" s="12"/>
      <c r="D366" s="12"/>
      <c r="E366" s="12"/>
      <c r="F366" s="12"/>
      <c r="G366" s="12"/>
      <c r="H366" s="12"/>
      <c r="I366" s="12"/>
      <c r="J366" s="12"/>
    </row>
    <row r="367" spans="1:10" s="22" customFormat="1">
      <c r="A367" s="12"/>
      <c r="B367" s="12"/>
      <c r="C367" s="12"/>
      <c r="D367" s="12"/>
      <c r="E367" s="12"/>
      <c r="F367" s="12"/>
      <c r="G367" s="12"/>
      <c r="H367" s="12"/>
      <c r="I367" s="12"/>
      <c r="J367" s="12"/>
    </row>
    <row r="368" spans="1:10" s="22" customFormat="1">
      <c r="A368" s="12"/>
      <c r="B368" s="12"/>
      <c r="C368" s="12"/>
      <c r="D368" s="12"/>
      <c r="E368" s="12"/>
      <c r="F368" s="12"/>
      <c r="G368" s="12"/>
      <c r="H368" s="12"/>
      <c r="I368" s="12"/>
      <c r="J368" s="12"/>
    </row>
    <row r="369" spans="1:10" s="22" customFormat="1">
      <c r="A369" s="12"/>
      <c r="B369" s="12"/>
      <c r="C369" s="12"/>
      <c r="D369" s="12"/>
      <c r="E369" s="12"/>
      <c r="F369" s="12"/>
      <c r="G369" s="12"/>
      <c r="H369" s="12"/>
      <c r="I369" s="12"/>
      <c r="J369" s="12"/>
    </row>
    <row r="370" spans="1:10" s="22" customFormat="1">
      <c r="A370" s="12"/>
      <c r="B370" s="12"/>
      <c r="C370" s="12"/>
      <c r="D370" s="12"/>
      <c r="E370" s="12"/>
      <c r="F370" s="12"/>
      <c r="G370" s="12"/>
      <c r="H370" s="12"/>
      <c r="I370" s="12"/>
      <c r="J370" s="12"/>
    </row>
    <row r="371" spans="1:10" s="22" customFormat="1">
      <c r="A371" s="12"/>
      <c r="B371" s="12"/>
      <c r="C371" s="12"/>
      <c r="D371" s="12"/>
      <c r="E371" s="12"/>
      <c r="F371" s="12"/>
      <c r="G371" s="12"/>
      <c r="H371" s="12"/>
      <c r="I371" s="12"/>
      <c r="J371" s="12"/>
    </row>
    <row r="372" spans="1:10" s="22" customFormat="1">
      <c r="A372" s="12"/>
      <c r="B372" s="12"/>
      <c r="C372" s="12"/>
      <c r="D372" s="12"/>
      <c r="E372" s="12"/>
      <c r="F372" s="12"/>
      <c r="G372" s="12"/>
      <c r="H372" s="12"/>
      <c r="I372" s="12"/>
      <c r="J372" s="12"/>
    </row>
    <row r="373" spans="1:10" s="22" customFormat="1">
      <c r="A373" s="12"/>
      <c r="B373" s="12"/>
      <c r="C373" s="12"/>
      <c r="D373" s="12"/>
      <c r="E373" s="12"/>
      <c r="F373" s="12"/>
      <c r="G373" s="12"/>
      <c r="H373" s="12"/>
      <c r="I373" s="12"/>
      <c r="J373" s="12"/>
    </row>
    <row r="374" spans="1:10" s="22" customFormat="1">
      <c r="A374" s="12"/>
      <c r="B374" s="12"/>
      <c r="C374" s="12"/>
      <c r="D374" s="12"/>
      <c r="E374" s="12"/>
      <c r="F374" s="12"/>
      <c r="G374" s="12"/>
      <c r="H374" s="12"/>
      <c r="I374" s="12"/>
      <c r="J374" s="12"/>
    </row>
    <row r="375" spans="1:10" s="22" customFormat="1">
      <c r="A375" s="12"/>
      <c r="B375" s="12"/>
      <c r="C375" s="12"/>
      <c r="D375" s="12"/>
      <c r="E375" s="12"/>
      <c r="F375" s="12"/>
      <c r="G375" s="12"/>
      <c r="H375" s="12"/>
      <c r="I375" s="12"/>
      <c r="J375" s="12"/>
    </row>
    <row r="376" spans="1:10" s="22" customFormat="1">
      <c r="A376" s="12"/>
      <c r="B376" s="12"/>
      <c r="C376" s="12"/>
      <c r="D376" s="12"/>
      <c r="E376" s="12"/>
      <c r="F376" s="12"/>
      <c r="G376" s="12"/>
      <c r="H376" s="12"/>
      <c r="I376" s="12"/>
      <c r="J376" s="12"/>
    </row>
    <row r="377" spans="1:10" s="22" customFormat="1">
      <c r="A377" s="12"/>
      <c r="B377" s="12"/>
      <c r="C377" s="12"/>
      <c r="D377" s="12"/>
      <c r="E377" s="12"/>
      <c r="F377" s="12"/>
      <c r="G377" s="12"/>
      <c r="H377" s="12"/>
      <c r="I377" s="12"/>
      <c r="J377" s="12"/>
    </row>
    <row r="378" spans="1:10" s="22" customFormat="1">
      <c r="A378" s="12"/>
      <c r="B378" s="12"/>
      <c r="C378" s="12"/>
      <c r="D378" s="12"/>
      <c r="E378" s="12"/>
      <c r="F378" s="12"/>
      <c r="G378" s="12"/>
      <c r="H378" s="12"/>
      <c r="I378" s="12"/>
      <c r="J378" s="12"/>
    </row>
    <row r="379" spans="1:10" s="22" customFormat="1">
      <c r="A379" s="12"/>
      <c r="B379" s="12"/>
      <c r="C379" s="12"/>
      <c r="D379" s="12"/>
      <c r="E379" s="12"/>
      <c r="F379" s="12"/>
      <c r="G379" s="12"/>
      <c r="H379" s="12"/>
      <c r="I379" s="12"/>
      <c r="J379" s="12"/>
    </row>
    <row r="380" spans="1:10" s="22" customFormat="1">
      <c r="A380" s="12"/>
      <c r="B380" s="12"/>
      <c r="C380" s="12"/>
      <c r="D380" s="12"/>
      <c r="E380" s="12"/>
      <c r="F380" s="12"/>
      <c r="G380" s="12"/>
      <c r="H380" s="12"/>
      <c r="I380" s="12"/>
      <c r="J380" s="12"/>
    </row>
    <row r="381" spans="1:10" s="22" customFormat="1">
      <c r="A381" s="12"/>
      <c r="B381" s="12"/>
      <c r="C381" s="12"/>
      <c r="D381" s="12"/>
      <c r="E381" s="12"/>
      <c r="F381" s="12"/>
      <c r="G381" s="12"/>
      <c r="H381" s="12"/>
      <c r="I381" s="12"/>
      <c r="J381" s="12"/>
    </row>
    <row r="382" spans="1:10" s="22" customFormat="1">
      <c r="A382" s="12"/>
      <c r="B382" s="12"/>
      <c r="C382" s="12"/>
      <c r="D382" s="12"/>
      <c r="E382" s="12"/>
      <c r="F382" s="12"/>
      <c r="G382" s="12"/>
      <c r="H382" s="12"/>
      <c r="I382" s="12"/>
      <c r="J382" s="12"/>
    </row>
    <row r="383" spans="1:10" s="22" customFormat="1">
      <c r="A383" s="12"/>
      <c r="B383" s="12"/>
      <c r="C383" s="12"/>
      <c r="D383" s="12"/>
      <c r="E383" s="12"/>
      <c r="F383" s="12"/>
      <c r="G383" s="12"/>
      <c r="H383" s="12"/>
      <c r="I383" s="12"/>
      <c r="J383" s="12"/>
    </row>
    <row r="384" spans="1:10" s="22" customFormat="1">
      <c r="A384" s="12"/>
      <c r="B384" s="12"/>
      <c r="C384" s="12"/>
      <c r="D384" s="12"/>
      <c r="E384" s="12"/>
      <c r="F384" s="12"/>
      <c r="G384" s="12"/>
      <c r="H384" s="12"/>
      <c r="I384" s="12"/>
      <c r="J384" s="12"/>
    </row>
    <row r="385" spans="1:10" s="22" customFormat="1">
      <c r="A385" s="12"/>
      <c r="B385" s="12"/>
      <c r="C385" s="12"/>
      <c r="D385" s="12"/>
      <c r="E385" s="12"/>
      <c r="F385" s="12"/>
      <c r="G385" s="12"/>
      <c r="H385" s="12"/>
      <c r="I385" s="12"/>
      <c r="J385" s="12"/>
    </row>
    <row r="386" spans="1:10" s="22" customFormat="1">
      <c r="A386" s="12"/>
      <c r="B386" s="12"/>
      <c r="C386" s="12"/>
      <c r="D386" s="12"/>
      <c r="E386" s="12"/>
      <c r="F386" s="12"/>
      <c r="G386" s="12"/>
      <c r="H386" s="12"/>
      <c r="I386" s="12"/>
      <c r="J386" s="12"/>
    </row>
    <row r="387" spans="1:10" s="22" customFormat="1">
      <c r="A387" s="12"/>
      <c r="B387" s="12"/>
      <c r="C387" s="12"/>
      <c r="D387" s="12"/>
      <c r="E387" s="12"/>
      <c r="F387" s="12"/>
      <c r="G387" s="12"/>
      <c r="H387" s="12"/>
      <c r="I387" s="12"/>
      <c r="J387" s="12"/>
    </row>
    <row r="388" spans="1:10" s="22" customFormat="1">
      <c r="A388" s="12"/>
      <c r="B388" s="12"/>
      <c r="C388" s="12"/>
      <c r="D388" s="12"/>
      <c r="E388" s="12"/>
      <c r="F388" s="12"/>
      <c r="G388" s="12"/>
      <c r="H388" s="12"/>
      <c r="I388" s="12"/>
      <c r="J388" s="12"/>
    </row>
    <row r="389" spans="1:10" s="22" customFormat="1">
      <c r="A389" s="12"/>
      <c r="B389" s="12"/>
      <c r="C389" s="12"/>
      <c r="D389" s="12"/>
      <c r="E389" s="12"/>
      <c r="F389" s="12"/>
      <c r="G389" s="12"/>
      <c r="H389" s="12"/>
      <c r="I389" s="12"/>
      <c r="J389" s="12"/>
    </row>
    <row r="390" spans="1:10" s="22" customFormat="1">
      <c r="A390" s="12"/>
      <c r="B390" s="12"/>
      <c r="C390" s="12"/>
      <c r="D390" s="12"/>
      <c r="E390" s="12"/>
      <c r="F390" s="12"/>
      <c r="G390" s="12"/>
      <c r="H390" s="12"/>
      <c r="I390" s="12"/>
      <c r="J390" s="12"/>
    </row>
    <row r="391" spans="1:10" s="22" customFormat="1">
      <c r="A391" s="12"/>
      <c r="B391" s="12"/>
      <c r="C391" s="12"/>
      <c r="D391" s="12"/>
      <c r="E391" s="12"/>
      <c r="F391" s="12"/>
      <c r="G391" s="12"/>
      <c r="H391" s="12"/>
      <c r="I391" s="12"/>
      <c r="J391" s="12"/>
    </row>
    <row r="392" spans="1:10" s="22" customFormat="1">
      <c r="A392" s="12"/>
      <c r="B392" s="12"/>
      <c r="C392" s="12"/>
      <c r="D392" s="12"/>
      <c r="E392" s="12"/>
      <c r="F392" s="12"/>
      <c r="G392" s="12"/>
      <c r="H392" s="12"/>
      <c r="I392" s="12"/>
      <c r="J392" s="12"/>
    </row>
    <row r="393" spans="1:10" s="22" customFormat="1">
      <c r="A393" s="12"/>
      <c r="B393" s="12"/>
      <c r="C393" s="12"/>
      <c r="D393" s="12"/>
      <c r="E393" s="12"/>
      <c r="F393" s="12"/>
      <c r="G393" s="12"/>
      <c r="H393" s="12"/>
      <c r="I393" s="12"/>
      <c r="J393" s="12"/>
    </row>
    <row r="394" spans="1:10" s="22" customFormat="1">
      <c r="A394" s="12"/>
      <c r="B394" s="12"/>
      <c r="C394" s="12"/>
      <c r="D394" s="12"/>
      <c r="E394" s="12"/>
      <c r="F394" s="12"/>
      <c r="G394" s="12"/>
      <c r="H394" s="12"/>
      <c r="I394" s="12"/>
      <c r="J394" s="12"/>
    </row>
    <row r="395" spans="1:10" s="22" customFormat="1">
      <c r="A395" s="12"/>
      <c r="B395" s="12"/>
      <c r="C395" s="12"/>
      <c r="D395" s="12"/>
      <c r="E395" s="12"/>
      <c r="F395" s="12"/>
      <c r="G395" s="12"/>
      <c r="H395" s="12"/>
      <c r="I395" s="12"/>
      <c r="J395" s="12"/>
    </row>
    <row r="396" spans="1:10" s="22" customFormat="1">
      <c r="A396" s="12"/>
      <c r="B396" s="12"/>
      <c r="C396" s="12"/>
      <c r="D396" s="12"/>
      <c r="E396" s="12"/>
      <c r="F396" s="12"/>
      <c r="G396" s="12"/>
      <c r="H396" s="12"/>
      <c r="I396" s="12"/>
      <c r="J396" s="12"/>
    </row>
    <row r="397" spans="1:10" s="22" customFormat="1">
      <c r="A397" s="12"/>
      <c r="B397" s="12"/>
      <c r="C397" s="12"/>
      <c r="D397" s="12"/>
      <c r="E397" s="12"/>
      <c r="F397" s="12"/>
      <c r="G397" s="12"/>
      <c r="H397" s="12"/>
      <c r="I397" s="12"/>
      <c r="J397" s="12"/>
    </row>
    <row r="398" spans="1:10" s="22" customFormat="1">
      <c r="A398" s="12"/>
      <c r="B398" s="12"/>
      <c r="C398" s="12"/>
      <c r="D398" s="12"/>
      <c r="E398" s="12"/>
      <c r="F398" s="12"/>
      <c r="G398" s="12"/>
      <c r="H398" s="12"/>
      <c r="I398" s="12"/>
      <c r="J398" s="12"/>
    </row>
    <row r="399" spans="1:10" s="22" customFormat="1">
      <c r="A399" s="12"/>
      <c r="B399" s="12"/>
      <c r="C399" s="12"/>
      <c r="D399" s="12"/>
      <c r="E399" s="12"/>
      <c r="F399" s="12"/>
      <c r="G399" s="12"/>
      <c r="H399" s="12"/>
      <c r="I399" s="12"/>
      <c r="J399" s="12"/>
    </row>
    <row r="400" spans="1:10" s="22" customFormat="1">
      <c r="A400" s="12"/>
      <c r="B400" s="12"/>
      <c r="C400" s="12"/>
      <c r="D400" s="12"/>
      <c r="E400" s="12"/>
      <c r="F400" s="12"/>
      <c r="G400" s="12"/>
      <c r="H400" s="12"/>
      <c r="I400" s="12"/>
      <c r="J400" s="12"/>
    </row>
    <row r="401" spans="1:10" s="22" customFormat="1">
      <c r="A401" s="12"/>
      <c r="B401" s="12"/>
      <c r="C401" s="12"/>
      <c r="D401" s="12"/>
      <c r="E401" s="12"/>
      <c r="F401" s="12"/>
      <c r="G401" s="12"/>
      <c r="H401" s="12"/>
      <c r="I401" s="12"/>
      <c r="J401" s="12"/>
    </row>
    <row r="402" spans="1:10" s="22" customFormat="1">
      <c r="A402" s="12"/>
      <c r="B402" s="12"/>
      <c r="C402" s="12"/>
      <c r="D402" s="12"/>
      <c r="E402" s="12"/>
      <c r="F402" s="12"/>
      <c r="G402" s="12"/>
      <c r="H402" s="12"/>
      <c r="I402" s="12"/>
      <c r="J402" s="12"/>
    </row>
    <row r="403" spans="1:10" s="22" customFormat="1">
      <c r="A403" s="12"/>
      <c r="B403" s="12"/>
      <c r="C403" s="12"/>
      <c r="D403" s="12"/>
      <c r="E403" s="12"/>
      <c r="F403" s="12"/>
      <c r="G403" s="12"/>
      <c r="H403" s="12"/>
      <c r="I403" s="12"/>
      <c r="J403" s="12"/>
    </row>
    <row r="404" spans="1:10" s="22" customFormat="1">
      <c r="A404" s="12"/>
      <c r="B404" s="12"/>
      <c r="C404" s="12"/>
      <c r="D404" s="12"/>
      <c r="E404" s="12"/>
      <c r="F404" s="12"/>
      <c r="G404" s="12"/>
      <c r="H404" s="12"/>
      <c r="I404" s="12"/>
      <c r="J404" s="12"/>
    </row>
    <row r="405" spans="1:10" s="22" customFormat="1">
      <c r="A405" s="12"/>
      <c r="B405" s="12"/>
      <c r="C405" s="12"/>
      <c r="D405" s="12"/>
      <c r="E405" s="12"/>
      <c r="F405" s="12"/>
      <c r="G405" s="12"/>
      <c r="H405" s="12"/>
      <c r="I405" s="12"/>
      <c r="J405" s="12"/>
    </row>
    <row r="406" spans="1:10" s="22" customFormat="1">
      <c r="A406" s="12"/>
      <c r="B406" s="12"/>
      <c r="C406" s="12"/>
      <c r="D406" s="12"/>
      <c r="E406" s="12"/>
      <c r="F406" s="12"/>
      <c r="G406" s="12"/>
      <c r="H406" s="12"/>
      <c r="I406" s="12"/>
      <c r="J406" s="12"/>
    </row>
    <row r="407" spans="1:10" s="22" customFormat="1">
      <c r="A407" s="12"/>
      <c r="B407" s="12"/>
      <c r="C407" s="12"/>
      <c r="D407" s="12"/>
      <c r="E407" s="12"/>
      <c r="F407" s="12"/>
      <c r="G407" s="12"/>
      <c r="H407" s="12"/>
      <c r="I407" s="12"/>
      <c r="J407" s="12"/>
    </row>
    <row r="408" spans="1:10" s="22" customFormat="1">
      <c r="A408" s="12"/>
      <c r="B408" s="12"/>
      <c r="C408" s="12"/>
      <c r="D408" s="12"/>
      <c r="E408" s="12"/>
      <c r="F408" s="12"/>
      <c r="G408" s="12"/>
      <c r="H408" s="12"/>
      <c r="I408" s="12"/>
      <c r="J408" s="12"/>
    </row>
    <row r="409" spans="1:10" s="22" customFormat="1">
      <c r="A409" s="12"/>
      <c r="B409" s="12"/>
      <c r="C409" s="12"/>
      <c r="D409" s="12"/>
      <c r="E409" s="12"/>
      <c r="F409" s="12"/>
      <c r="G409" s="12"/>
      <c r="H409" s="12"/>
      <c r="I409" s="12"/>
      <c r="J409" s="12"/>
    </row>
    <row r="410" spans="1:10" s="22" customFormat="1">
      <c r="A410" s="12"/>
      <c r="B410" s="12"/>
      <c r="C410" s="12"/>
      <c r="D410" s="12"/>
      <c r="E410" s="12"/>
      <c r="F410" s="12"/>
      <c r="G410" s="12"/>
      <c r="H410" s="12"/>
      <c r="I410" s="12"/>
      <c r="J410" s="12"/>
    </row>
    <row r="411" spans="1:10" s="22" customFormat="1">
      <c r="A411" s="12"/>
      <c r="B411" s="12"/>
      <c r="C411" s="12"/>
      <c r="D411" s="12"/>
      <c r="E411" s="12"/>
      <c r="F411" s="12"/>
      <c r="G411" s="12"/>
      <c r="H411" s="12"/>
      <c r="I411" s="12"/>
      <c r="J411" s="12"/>
    </row>
    <row r="412" spans="1:10" s="22" customFormat="1">
      <c r="A412" s="12"/>
      <c r="B412" s="12"/>
      <c r="C412" s="12"/>
      <c r="D412" s="12"/>
      <c r="E412" s="12"/>
      <c r="F412" s="12"/>
      <c r="G412" s="12"/>
      <c r="H412" s="12"/>
      <c r="I412" s="12"/>
      <c r="J412" s="12"/>
    </row>
    <row r="413" spans="1:10" s="22" customFormat="1">
      <c r="A413" s="12"/>
      <c r="B413" s="12"/>
      <c r="C413" s="12"/>
      <c r="D413" s="12"/>
      <c r="E413" s="12"/>
      <c r="F413" s="12"/>
      <c r="G413" s="12"/>
      <c r="H413" s="12"/>
      <c r="I413" s="12"/>
      <c r="J413" s="12"/>
    </row>
    <row r="414" spans="1:10" s="22" customFormat="1">
      <c r="A414" s="12"/>
      <c r="B414" s="12"/>
      <c r="C414" s="12"/>
      <c r="D414" s="12"/>
      <c r="E414" s="12"/>
      <c r="F414" s="12"/>
      <c r="G414" s="12"/>
      <c r="H414" s="12"/>
      <c r="I414" s="12"/>
      <c r="J414" s="12"/>
    </row>
    <row r="415" spans="1:10" s="22" customFormat="1">
      <c r="A415" s="12"/>
      <c r="B415" s="12"/>
      <c r="C415" s="12"/>
      <c r="D415" s="12"/>
      <c r="E415" s="12"/>
      <c r="F415" s="12"/>
      <c r="G415" s="12"/>
      <c r="H415" s="12"/>
      <c r="I415" s="12"/>
      <c r="J415" s="12"/>
    </row>
    <row r="416" spans="1:10" s="22" customFormat="1">
      <c r="A416" s="12"/>
      <c r="B416" s="12"/>
      <c r="C416" s="12"/>
      <c r="D416" s="12"/>
      <c r="E416" s="12"/>
      <c r="F416" s="12"/>
      <c r="G416" s="12"/>
      <c r="H416" s="12"/>
      <c r="I416" s="12"/>
      <c r="J416" s="12"/>
    </row>
    <row r="417" spans="1:10" s="22" customFormat="1">
      <c r="A417" s="12"/>
      <c r="B417" s="12"/>
      <c r="C417" s="12"/>
      <c r="D417" s="12"/>
      <c r="E417" s="12"/>
      <c r="F417" s="12"/>
      <c r="G417" s="12"/>
      <c r="H417" s="12"/>
      <c r="I417" s="12"/>
      <c r="J417" s="12"/>
    </row>
    <row r="418" spans="1:10" s="22" customFormat="1">
      <c r="A418" s="12"/>
      <c r="B418" s="12"/>
      <c r="C418" s="12"/>
      <c r="D418" s="12"/>
      <c r="E418" s="12"/>
      <c r="F418" s="12"/>
      <c r="G418" s="12"/>
      <c r="H418" s="12"/>
      <c r="I418" s="12"/>
      <c r="J418" s="12"/>
    </row>
    <row r="419" spans="1:10" s="22" customFormat="1">
      <c r="A419" s="12"/>
      <c r="B419" s="12"/>
      <c r="C419" s="12"/>
      <c r="D419" s="12"/>
      <c r="E419" s="12"/>
      <c r="F419" s="12"/>
      <c r="G419" s="12"/>
      <c r="H419" s="12"/>
      <c r="I419" s="12"/>
      <c r="J419" s="12"/>
    </row>
    <row r="420" spans="1:10" s="22" customFormat="1">
      <c r="A420" s="12"/>
      <c r="B420" s="12"/>
      <c r="C420" s="12"/>
      <c r="D420" s="12"/>
      <c r="E420" s="12"/>
      <c r="F420" s="12"/>
      <c r="G420" s="12"/>
      <c r="H420" s="12"/>
      <c r="I420" s="12"/>
      <c r="J420" s="12"/>
    </row>
    <row r="421" spans="1:10" s="22" customFormat="1">
      <c r="A421" s="12"/>
      <c r="B421" s="12"/>
      <c r="C421" s="12"/>
      <c r="D421" s="12"/>
      <c r="E421" s="12"/>
      <c r="F421" s="12"/>
      <c r="G421" s="12"/>
      <c r="H421" s="12"/>
      <c r="I421" s="12"/>
      <c r="J421" s="12"/>
    </row>
    <row r="422" spans="1:10" s="22" customFormat="1">
      <c r="A422" s="12"/>
      <c r="B422" s="12"/>
      <c r="C422" s="12"/>
      <c r="D422" s="12"/>
      <c r="E422" s="12"/>
      <c r="F422" s="12"/>
      <c r="G422" s="12"/>
      <c r="H422" s="12"/>
      <c r="I422" s="12"/>
      <c r="J422" s="12"/>
    </row>
    <row r="423" spans="1:10" s="22" customFormat="1">
      <c r="A423" s="12"/>
      <c r="B423" s="12"/>
      <c r="C423" s="12"/>
      <c r="D423" s="12"/>
      <c r="E423" s="12"/>
      <c r="F423" s="12"/>
      <c r="G423" s="12"/>
      <c r="H423" s="12"/>
      <c r="I423" s="12"/>
      <c r="J423" s="12"/>
    </row>
    <row r="424" spans="1:10" s="22" customFormat="1">
      <c r="A424" s="12"/>
      <c r="B424" s="12"/>
      <c r="C424" s="12"/>
      <c r="D424" s="12"/>
      <c r="E424" s="12"/>
      <c r="F424" s="12"/>
      <c r="G424" s="12"/>
      <c r="H424" s="12"/>
      <c r="I424" s="12"/>
      <c r="J424" s="12"/>
    </row>
    <row r="425" spans="1:10" s="22" customFormat="1">
      <c r="A425" s="12"/>
      <c r="B425" s="12"/>
      <c r="C425" s="12"/>
      <c r="D425" s="12"/>
      <c r="E425" s="12"/>
      <c r="F425" s="12"/>
      <c r="G425" s="12"/>
      <c r="H425" s="12"/>
      <c r="I425" s="12"/>
      <c r="J425" s="12"/>
    </row>
    <row r="426" spans="1:10" s="22" customFormat="1">
      <c r="A426" s="12"/>
      <c r="B426" s="12"/>
      <c r="C426" s="12"/>
      <c r="D426" s="12"/>
      <c r="E426" s="12"/>
      <c r="F426" s="12"/>
      <c r="G426" s="12"/>
      <c r="H426" s="12"/>
      <c r="I426" s="12"/>
      <c r="J426" s="12"/>
    </row>
    <row r="427" spans="1:10" s="22" customFormat="1">
      <c r="A427" s="12"/>
      <c r="B427" s="12"/>
      <c r="C427" s="12"/>
      <c r="D427" s="12"/>
      <c r="E427" s="12"/>
      <c r="F427" s="12"/>
      <c r="G427" s="12"/>
      <c r="H427" s="12"/>
      <c r="I427" s="12"/>
      <c r="J427" s="12"/>
    </row>
    <row r="428" spans="1:10" s="22" customFormat="1">
      <c r="A428" s="12"/>
      <c r="B428" s="12"/>
      <c r="C428" s="12"/>
      <c r="D428" s="12"/>
      <c r="E428" s="12"/>
      <c r="F428" s="12"/>
      <c r="G428" s="12"/>
      <c r="H428" s="12"/>
      <c r="I428" s="12"/>
      <c r="J428" s="12"/>
    </row>
    <row r="429" spans="1:10" s="22" customFormat="1">
      <c r="A429" s="12"/>
      <c r="B429" s="12"/>
      <c r="C429" s="12"/>
      <c r="D429" s="12"/>
      <c r="E429" s="12"/>
      <c r="F429" s="12"/>
      <c r="G429" s="12"/>
      <c r="H429" s="12"/>
      <c r="I429" s="12"/>
      <c r="J429" s="12"/>
    </row>
    <row r="430" spans="1:10" s="22" customFormat="1">
      <c r="A430" s="12"/>
      <c r="B430" s="12"/>
      <c r="C430" s="12"/>
      <c r="D430" s="12"/>
      <c r="E430" s="12"/>
      <c r="F430" s="12"/>
      <c r="G430" s="12"/>
      <c r="H430" s="12"/>
      <c r="I430" s="12"/>
      <c r="J430" s="12"/>
    </row>
    <row r="431" spans="1:10" s="22" customFormat="1">
      <c r="A431" s="12"/>
      <c r="B431" s="12"/>
      <c r="C431" s="12"/>
      <c r="D431" s="12"/>
      <c r="E431" s="12"/>
      <c r="F431" s="12"/>
      <c r="G431" s="12"/>
      <c r="H431" s="12"/>
      <c r="I431" s="12"/>
      <c r="J431" s="12"/>
    </row>
    <row r="432" spans="1:10" s="22" customFormat="1">
      <c r="A432" s="12"/>
      <c r="B432" s="12"/>
      <c r="C432" s="12"/>
      <c r="D432" s="12"/>
      <c r="E432" s="12"/>
      <c r="F432" s="12"/>
      <c r="G432" s="12"/>
      <c r="H432" s="12"/>
      <c r="I432" s="12"/>
      <c r="J432" s="12"/>
    </row>
    <row r="433" spans="1:10" s="22" customFormat="1">
      <c r="A433" s="12"/>
      <c r="B433" s="12"/>
      <c r="C433" s="12"/>
      <c r="D433" s="12"/>
      <c r="E433" s="12"/>
      <c r="F433" s="12"/>
      <c r="G433" s="12"/>
      <c r="H433" s="12"/>
      <c r="I433" s="12"/>
      <c r="J433" s="12"/>
    </row>
    <row r="434" spans="1:10" s="22" customFormat="1">
      <c r="A434" s="12"/>
      <c r="B434" s="12"/>
      <c r="C434" s="12"/>
      <c r="D434" s="12"/>
      <c r="E434" s="12"/>
      <c r="F434" s="12"/>
      <c r="G434" s="12"/>
      <c r="H434" s="12"/>
      <c r="I434" s="12"/>
      <c r="J434" s="12"/>
    </row>
    <row r="435" spans="1:10" s="22" customFormat="1">
      <c r="A435" s="12"/>
      <c r="B435" s="12"/>
      <c r="C435" s="12"/>
      <c r="D435" s="12"/>
      <c r="E435" s="12"/>
      <c r="F435" s="12"/>
      <c r="G435" s="12"/>
      <c r="H435" s="12"/>
      <c r="I435" s="12"/>
      <c r="J435" s="12"/>
    </row>
    <row r="436" spans="1:10" s="22" customFormat="1">
      <c r="A436" s="12"/>
      <c r="B436" s="12"/>
      <c r="C436" s="12"/>
      <c r="D436" s="12"/>
      <c r="E436" s="12"/>
      <c r="F436" s="12"/>
      <c r="G436" s="12"/>
      <c r="H436" s="12"/>
      <c r="I436" s="12"/>
      <c r="J436" s="12"/>
    </row>
    <row r="437" spans="1:10" s="22" customFormat="1">
      <c r="A437" s="12"/>
      <c r="B437" s="12"/>
      <c r="C437" s="12"/>
      <c r="D437" s="12"/>
      <c r="E437" s="12"/>
      <c r="F437" s="12"/>
      <c r="G437" s="12"/>
      <c r="H437" s="12"/>
      <c r="I437" s="12"/>
      <c r="J437" s="12"/>
    </row>
    <row r="438" spans="1:10" s="22" customFormat="1">
      <c r="A438" s="12"/>
      <c r="B438" s="12"/>
      <c r="C438" s="12"/>
      <c r="D438" s="12"/>
      <c r="E438" s="12"/>
      <c r="F438" s="12"/>
      <c r="G438" s="12"/>
      <c r="H438" s="12"/>
      <c r="I438" s="12"/>
      <c r="J438" s="12"/>
    </row>
    <row r="439" spans="1:10" s="22" customFormat="1">
      <c r="A439" s="12"/>
      <c r="B439" s="12"/>
      <c r="C439" s="12"/>
      <c r="D439" s="12"/>
      <c r="E439" s="12"/>
      <c r="F439" s="12"/>
      <c r="G439" s="12"/>
      <c r="H439" s="12"/>
      <c r="I439" s="12"/>
      <c r="J439" s="12"/>
    </row>
    <row r="440" spans="1:10" s="22" customFormat="1">
      <c r="A440" s="12"/>
      <c r="B440" s="12"/>
      <c r="C440" s="12"/>
      <c r="D440" s="12"/>
      <c r="E440" s="12"/>
      <c r="F440" s="12"/>
      <c r="G440" s="12"/>
      <c r="H440" s="12"/>
      <c r="I440" s="12"/>
      <c r="J440" s="12"/>
    </row>
    <row r="441" spans="1:10" s="22" customFormat="1">
      <c r="A441" s="12"/>
      <c r="B441" s="12"/>
      <c r="C441" s="12"/>
      <c r="D441" s="12"/>
      <c r="E441" s="12"/>
      <c r="F441" s="12"/>
      <c r="G441" s="12"/>
      <c r="H441" s="12"/>
      <c r="I441" s="12"/>
      <c r="J441" s="12"/>
    </row>
    <row r="442" spans="1:10" s="22" customFormat="1">
      <c r="A442" s="12"/>
      <c r="B442" s="12"/>
      <c r="C442" s="12"/>
      <c r="D442" s="12"/>
      <c r="E442" s="12"/>
      <c r="F442" s="12"/>
      <c r="G442" s="12"/>
      <c r="H442" s="12"/>
      <c r="I442" s="12"/>
      <c r="J442" s="12"/>
    </row>
    <row r="443" spans="1:10" s="22" customFormat="1">
      <c r="A443" s="12"/>
      <c r="B443" s="12"/>
      <c r="C443" s="12"/>
      <c r="D443" s="12"/>
      <c r="E443" s="12"/>
      <c r="F443" s="12"/>
      <c r="G443" s="12"/>
      <c r="H443" s="12"/>
      <c r="I443" s="12"/>
      <c r="J443" s="12"/>
    </row>
    <row r="444" spans="1:10" s="22" customFormat="1">
      <c r="A444" s="12"/>
      <c r="B444" s="12"/>
      <c r="C444" s="12"/>
      <c r="D444" s="12"/>
      <c r="E444" s="12"/>
      <c r="F444" s="12"/>
      <c r="G444" s="12"/>
      <c r="H444" s="12"/>
      <c r="I444" s="12"/>
      <c r="J444" s="12"/>
    </row>
    <row r="445" spans="1:10" s="22" customFormat="1">
      <c r="A445" s="12"/>
      <c r="B445" s="12"/>
      <c r="C445" s="12"/>
      <c r="D445" s="12"/>
      <c r="E445" s="12"/>
      <c r="F445" s="12"/>
      <c r="G445" s="12"/>
      <c r="H445" s="12"/>
      <c r="I445" s="12"/>
      <c r="J445" s="12"/>
    </row>
    <row r="446" spans="1:10" s="22" customFormat="1">
      <c r="A446" s="12"/>
      <c r="B446" s="12"/>
      <c r="C446" s="12"/>
      <c r="D446" s="12"/>
      <c r="E446" s="12"/>
      <c r="F446" s="12"/>
      <c r="G446" s="12"/>
      <c r="H446" s="12"/>
      <c r="I446" s="12"/>
      <c r="J446" s="12"/>
    </row>
    <row r="447" spans="1:10" s="22" customFormat="1">
      <c r="A447" s="12"/>
      <c r="B447" s="12"/>
      <c r="C447" s="12"/>
      <c r="D447" s="12"/>
      <c r="E447" s="12"/>
      <c r="F447" s="12"/>
      <c r="G447" s="12"/>
      <c r="H447" s="12"/>
      <c r="I447" s="12"/>
      <c r="J447" s="12"/>
    </row>
    <row r="448" spans="1:10" s="22" customFormat="1">
      <c r="A448" s="12"/>
      <c r="B448" s="12"/>
      <c r="C448" s="12"/>
      <c r="D448" s="12"/>
      <c r="E448" s="12"/>
      <c r="F448" s="12"/>
      <c r="G448" s="12"/>
      <c r="H448" s="12"/>
      <c r="I448" s="12"/>
      <c r="J448" s="12"/>
    </row>
    <row r="449" spans="1:10" s="22" customFormat="1">
      <c r="A449" s="12"/>
      <c r="B449" s="12"/>
      <c r="C449" s="12"/>
      <c r="D449" s="12"/>
      <c r="E449" s="12"/>
      <c r="F449" s="12"/>
      <c r="G449" s="12"/>
      <c r="H449" s="12"/>
      <c r="I449" s="12"/>
      <c r="J449" s="12"/>
    </row>
    <row r="450" spans="1:10" s="22" customFormat="1">
      <c r="A450" s="12"/>
      <c r="B450" s="12"/>
      <c r="C450" s="12"/>
      <c r="D450" s="12"/>
      <c r="E450" s="12"/>
      <c r="F450" s="12"/>
      <c r="G450" s="12"/>
      <c r="H450" s="12"/>
      <c r="I450" s="12"/>
      <c r="J450" s="12"/>
    </row>
    <row r="451" spans="1:10" s="22" customFormat="1">
      <c r="A451" s="12"/>
      <c r="B451" s="12"/>
      <c r="C451" s="12"/>
      <c r="D451" s="12"/>
      <c r="E451" s="12"/>
      <c r="F451" s="12"/>
      <c r="G451" s="12"/>
      <c r="H451" s="12"/>
      <c r="I451" s="12"/>
      <c r="J451" s="12"/>
    </row>
    <row r="452" spans="1:10" s="22" customFormat="1">
      <c r="A452" s="12"/>
      <c r="B452" s="12"/>
      <c r="C452" s="12"/>
      <c r="D452" s="12"/>
      <c r="E452" s="12"/>
      <c r="F452" s="12"/>
      <c r="G452" s="12"/>
      <c r="H452" s="12"/>
      <c r="I452" s="12"/>
      <c r="J452" s="12"/>
    </row>
    <row r="453" spans="1:10" s="22" customFormat="1">
      <c r="A453" s="12"/>
      <c r="B453" s="12"/>
      <c r="C453" s="12"/>
      <c r="D453" s="12"/>
      <c r="E453" s="12"/>
      <c r="F453" s="12"/>
      <c r="G453" s="12"/>
      <c r="H453" s="12"/>
      <c r="I453" s="12"/>
      <c r="J453" s="12"/>
    </row>
    <row r="454" spans="1:10" s="22" customFormat="1">
      <c r="A454" s="12"/>
      <c r="B454" s="12"/>
      <c r="C454" s="12"/>
      <c r="D454" s="12"/>
      <c r="E454" s="12"/>
      <c r="F454" s="12"/>
      <c r="G454" s="12"/>
      <c r="H454" s="12"/>
      <c r="I454" s="12"/>
      <c r="J454" s="12"/>
    </row>
    <row r="455" spans="1:10" s="22" customFormat="1">
      <c r="A455" s="12"/>
      <c r="B455" s="12"/>
      <c r="C455" s="12"/>
      <c r="D455" s="12"/>
      <c r="E455" s="12"/>
      <c r="F455" s="12"/>
      <c r="G455" s="12"/>
      <c r="H455" s="12"/>
      <c r="I455" s="12"/>
      <c r="J455" s="12"/>
    </row>
    <row r="456" spans="1:10" s="22" customFormat="1">
      <c r="A456" s="12"/>
      <c r="B456" s="12"/>
      <c r="C456" s="12"/>
      <c r="D456" s="12"/>
      <c r="E456" s="12"/>
      <c r="F456" s="12"/>
      <c r="G456" s="12"/>
      <c r="H456" s="12"/>
      <c r="I456" s="12"/>
      <c r="J456" s="12"/>
    </row>
    <row r="457" spans="1:10" s="22" customFormat="1">
      <c r="A457" s="12"/>
      <c r="B457" s="12"/>
      <c r="C457" s="12"/>
      <c r="D457" s="12"/>
      <c r="E457" s="12"/>
      <c r="F457" s="12"/>
      <c r="G457" s="12"/>
      <c r="H457" s="12"/>
      <c r="I457" s="12"/>
      <c r="J457" s="12"/>
    </row>
    <row r="458" spans="1:10" s="22" customFormat="1">
      <c r="A458" s="12"/>
      <c r="B458" s="12"/>
      <c r="C458" s="12"/>
      <c r="D458" s="12"/>
      <c r="E458" s="12"/>
      <c r="F458" s="12"/>
      <c r="G458" s="12"/>
      <c r="H458" s="12"/>
      <c r="I458" s="12"/>
      <c r="J458" s="12"/>
    </row>
    <row r="459" spans="1:10" s="22" customFormat="1">
      <c r="A459" s="12"/>
      <c r="B459" s="12"/>
      <c r="C459" s="12"/>
      <c r="D459" s="12"/>
      <c r="E459" s="12"/>
      <c r="F459" s="12"/>
      <c r="G459" s="12"/>
      <c r="H459" s="12"/>
      <c r="I459" s="12"/>
      <c r="J459" s="12"/>
    </row>
    <row r="460" spans="1:10" s="22" customFormat="1">
      <c r="A460" s="12"/>
      <c r="B460" s="12"/>
      <c r="C460" s="12"/>
      <c r="D460" s="12"/>
      <c r="E460" s="12"/>
      <c r="F460" s="12"/>
      <c r="G460" s="12"/>
      <c r="H460" s="12"/>
      <c r="I460" s="12"/>
      <c r="J460" s="12"/>
    </row>
    <row r="461" spans="1:10" s="22" customFormat="1">
      <c r="A461" s="12"/>
      <c r="B461" s="12"/>
      <c r="C461" s="12"/>
      <c r="D461" s="12"/>
      <c r="E461" s="12"/>
      <c r="F461" s="12"/>
      <c r="G461" s="12"/>
      <c r="H461" s="12"/>
      <c r="I461" s="12"/>
      <c r="J461" s="12"/>
    </row>
    <row r="462" spans="1:10" s="22" customFormat="1">
      <c r="A462" s="12"/>
      <c r="B462" s="12"/>
      <c r="C462" s="12"/>
      <c r="D462" s="12"/>
      <c r="E462" s="12"/>
      <c r="F462" s="12"/>
      <c r="G462" s="12"/>
      <c r="H462" s="12"/>
      <c r="I462" s="12"/>
      <c r="J462" s="12"/>
    </row>
    <row r="463" spans="1:10" s="22" customFormat="1">
      <c r="A463" s="12"/>
      <c r="B463" s="12"/>
      <c r="C463" s="12"/>
      <c r="D463" s="12"/>
      <c r="E463" s="12"/>
      <c r="F463" s="12"/>
      <c r="G463" s="12"/>
      <c r="H463" s="12"/>
      <c r="I463" s="12"/>
      <c r="J463" s="12"/>
    </row>
    <row r="464" spans="1:10" s="22" customFormat="1">
      <c r="A464" s="12"/>
      <c r="B464" s="12"/>
      <c r="C464" s="12"/>
      <c r="D464" s="12"/>
      <c r="E464" s="12"/>
      <c r="F464" s="12"/>
      <c r="G464" s="12"/>
      <c r="H464" s="12"/>
      <c r="I464" s="12"/>
      <c r="J464" s="12"/>
    </row>
    <row r="465" spans="1:10" s="22" customFormat="1">
      <c r="A465" s="12"/>
      <c r="B465" s="12"/>
      <c r="C465" s="12"/>
      <c r="D465" s="12"/>
      <c r="E465" s="12"/>
      <c r="F465" s="12"/>
      <c r="G465" s="12"/>
      <c r="H465" s="12"/>
      <c r="I465" s="12"/>
      <c r="J465" s="12"/>
    </row>
    <row r="466" spans="1:10" s="22" customFormat="1">
      <c r="A466" s="12"/>
      <c r="B466" s="12"/>
      <c r="C466" s="12"/>
      <c r="D466" s="12"/>
      <c r="E466" s="12"/>
      <c r="F466" s="12"/>
      <c r="G466" s="12"/>
      <c r="H466" s="12"/>
      <c r="I466" s="12"/>
      <c r="J466" s="12"/>
    </row>
    <row r="467" spans="1:10" s="22" customFormat="1">
      <c r="A467" s="12"/>
      <c r="B467" s="12"/>
      <c r="C467" s="12"/>
      <c r="D467" s="12"/>
      <c r="E467" s="12"/>
      <c r="F467" s="12"/>
      <c r="G467" s="12"/>
      <c r="H467" s="12"/>
      <c r="I467" s="12"/>
      <c r="J467" s="12"/>
    </row>
    <row r="468" spans="1:10" s="22" customFormat="1">
      <c r="A468" s="12"/>
      <c r="B468" s="12"/>
      <c r="C468" s="12"/>
      <c r="D468" s="12"/>
      <c r="E468" s="12"/>
      <c r="F468" s="12"/>
      <c r="G468" s="12"/>
      <c r="H468" s="12"/>
      <c r="I468" s="12"/>
      <c r="J468" s="12"/>
    </row>
    <row r="469" spans="1:10" s="22" customFormat="1">
      <c r="A469" s="12"/>
      <c r="B469" s="12"/>
      <c r="C469" s="12"/>
      <c r="D469" s="12"/>
      <c r="E469" s="12"/>
      <c r="F469" s="12"/>
      <c r="G469" s="12"/>
      <c r="H469" s="12"/>
      <c r="I469" s="12"/>
      <c r="J469" s="12"/>
    </row>
    <row r="470" spans="1:10" s="22" customFormat="1">
      <c r="A470" s="12"/>
      <c r="B470" s="12"/>
      <c r="C470" s="12"/>
      <c r="D470" s="12"/>
      <c r="E470" s="12"/>
      <c r="F470" s="12"/>
      <c r="G470" s="12"/>
      <c r="H470" s="12"/>
      <c r="I470" s="12"/>
      <c r="J470" s="12"/>
    </row>
    <row r="471" spans="1:10" s="22" customFormat="1">
      <c r="A471" s="12"/>
      <c r="B471" s="12"/>
      <c r="C471" s="12"/>
      <c r="D471" s="12"/>
      <c r="E471" s="12"/>
      <c r="F471" s="12"/>
      <c r="G471" s="12"/>
      <c r="H471" s="12"/>
      <c r="I471" s="12"/>
      <c r="J471" s="12"/>
    </row>
    <row r="472" spans="1:10" s="22" customFormat="1">
      <c r="A472" s="12"/>
      <c r="B472" s="12"/>
      <c r="C472" s="12"/>
      <c r="D472" s="12"/>
      <c r="E472" s="12"/>
      <c r="F472" s="12"/>
      <c r="G472" s="12"/>
      <c r="H472" s="12"/>
      <c r="I472" s="12"/>
      <c r="J472" s="12"/>
    </row>
    <row r="473" spans="1:10" s="22" customFormat="1">
      <c r="A473" s="12"/>
      <c r="B473" s="12"/>
      <c r="C473" s="12"/>
      <c r="D473" s="12"/>
      <c r="E473" s="12"/>
      <c r="F473" s="12"/>
      <c r="G473" s="12"/>
      <c r="H473" s="12"/>
      <c r="I473" s="12"/>
      <c r="J473" s="12"/>
    </row>
    <row r="474" spans="1:10" s="22" customFormat="1">
      <c r="A474" s="12"/>
      <c r="B474" s="12"/>
      <c r="C474" s="12"/>
      <c r="D474" s="12"/>
      <c r="E474" s="12"/>
      <c r="F474" s="12"/>
      <c r="G474" s="12"/>
      <c r="H474" s="12"/>
      <c r="I474" s="12"/>
      <c r="J474" s="12"/>
    </row>
    <row r="475" spans="1:10" s="22" customFormat="1">
      <c r="A475" s="12"/>
      <c r="B475" s="12"/>
      <c r="C475" s="12"/>
      <c r="D475" s="12"/>
      <c r="E475" s="12"/>
      <c r="F475" s="12"/>
      <c r="G475" s="12"/>
      <c r="H475" s="12"/>
      <c r="I475" s="12"/>
      <c r="J475" s="12"/>
    </row>
    <row r="476" spans="1:10" s="22" customFormat="1">
      <c r="A476" s="12"/>
      <c r="B476" s="12"/>
      <c r="C476" s="12"/>
      <c r="D476" s="12"/>
      <c r="E476" s="12"/>
      <c r="F476" s="12"/>
      <c r="G476" s="12"/>
      <c r="H476" s="12"/>
      <c r="I476" s="12"/>
      <c r="J476" s="12"/>
    </row>
    <row r="477" spans="1:10" s="22" customFormat="1">
      <c r="A477" s="12"/>
      <c r="B477" s="12"/>
      <c r="C477" s="12"/>
      <c r="D477" s="12"/>
      <c r="E477" s="12"/>
      <c r="F477" s="12"/>
      <c r="G477" s="12"/>
      <c r="H477" s="12"/>
      <c r="I477" s="12"/>
      <c r="J477" s="12"/>
    </row>
    <row r="478" spans="1:10" s="22" customFormat="1">
      <c r="A478" s="12"/>
      <c r="B478" s="12"/>
      <c r="C478" s="12"/>
      <c r="D478" s="12"/>
      <c r="E478" s="12"/>
      <c r="F478" s="12"/>
      <c r="G478" s="12"/>
      <c r="H478" s="12"/>
      <c r="I478" s="12"/>
      <c r="J478" s="12"/>
    </row>
    <row r="479" spans="1:10" s="22" customFormat="1">
      <c r="A479" s="12"/>
      <c r="B479" s="12"/>
      <c r="C479" s="12"/>
      <c r="D479" s="12"/>
      <c r="E479" s="12"/>
      <c r="F479" s="12"/>
      <c r="G479" s="12"/>
      <c r="H479" s="12"/>
      <c r="I479" s="12"/>
      <c r="J479" s="12"/>
    </row>
    <row r="480" spans="1:10" s="22" customFormat="1">
      <c r="A480" s="12"/>
      <c r="B480" s="12"/>
      <c r="C480" s="12"/>
      <c r="D480" s="12"/>
      <c r="E480" s="12"/>
      <c r="F480" s="12"/>
      <c r="G480" s="12"/>
      <c r="H480" s="12"/>
      <c r="I480" s="12"/>
      <c r="J480" s="12"/>
    </row>
    <row r="481" spans="1:10" s="22" customFormat="1">
      <c r="A481" s="12"/>
      <c r="B481" s="12"/>
      <c r="C481" s="12"/>
      <c r="D481" s="12"/>
      <c r="E481" s="12"/>
      <c r="F481" s="12"/>
      <c r="G481" s="12"/>
      <c r="H481" s="12"/>
      <c r="I481" s="12"/>
      <c r="J481" s="12"/>
    </row>
    <row r="482" spans="1:10" s="22" customFormat="1">
      <c r="A482" s="12"/>
      <c r="B482" s="12"/>
      <c r="C482" s="12"/>
      <c r="D482" s="12"/>
      <c r="E482" s="12"/>
      <c r="F482" s="12"/>
      <c r="G482" s="12"/>
      <c r="H482" s="12"/>
      <c r="I482" s="12"/>
      <c r="J482" s="12"/>
    </row>
    <row r="483" spans="1:10" s="22" customFormat="1">
      <c r="A483" s="12"/>
      <c r="B483" s="12"/>
      <c r="C483" s="12"/>
      <c r="D483" s="12"/>
      <c r="E483" s="12"/>
      <c r="F483" s="12"/>
      <c r="G483" s="12"/>
      <c r="H483" s="12"/>
      <c r="I483" s="12"/>
      <c r="J483" s="12"/>
    </row>
    <row r="484" spans="1:10" s="22" customFormat="1">
      <c r="A484" s="12"/>
      <c r="B484" s="12"/>
      <c r="C484" s="12"/>
      <c r="D484" s="12"/>
      <c r="E484" s="12"/>
      <c r="F484" s="12"/>
      <c r="G484" s="12"/>
      <c r="H484" s="12"/>
      <c r="I484" s="12"/>
      <c r="J484" s="12"/>
    </row>
    <row r="485" spans="1:10" s="22" customFormat="1">
      <c r="A485" s="12"/>
      <c r="B485" s="12"/>
      <c r="C485" s="12"/>
      <c r="D485" s="12"/>
      <c r="E485" s="12"/>
      <c r="F485" s="12"/>
      <c r="G485" s="12"/>
      <c r="H485" s="12"/>
      <c r="I485" s="12"/>
      <c r="J485" s="12"/>
    </row>
    <row r="486" spans="1:10" s="22" customFormat="1">
      <c r="A486" s="12"/>
      <c r="B486" s="12"/>
      <c r="C486" s="12"/>
      <c r="D486" s="12"/>
      <c r="E486" s="12"/>
      <c r="F486" s="12"/>
      <c r="G486" s="12"/>
      <c r="H486" s="12"/>
      <c r="I486" s="12"/>
      <c r="J486" s="12"/>
    </row>
    <row r="487" spans="1:10" s="22" customFormat="1">
      <c r="A487" s="12"/>
      <c r="B487" s="12"/>
      <c r="C487" s="12"/>
      <c r="D487" s="12"/>
      <c r="E487" s="12"/>
      <c r="F487" s="12"/>
      <c r="G487" s="12"/>
      <c r="H487" s="12"/>
      <c r="I487" s="12"/>
      <c r="J487" s="12"/>
    </row>
    <row r="488" spans="1:10" s="22" customFormat="1">
      <c r="A488" s="12"/>
      <c r="B488" s="12"/>
      <c r="C488" s="12"/>
      <c r="D488" s="12"/>
      <c r="E488" s="12"/>
      <c r="F488" s="12"/>
      <c r="G488" s="12"/>
      <c r="H488" s="12"/>
      <c r="I488" s="12"/>
      <c r="J488" s="12"/>
    </row>
    <row r="489" spans="1:10" s="22" customFormat="1">
      <c r="A489" s="12"/>
      <c r="B489" s="12"/>
      <c r="C489" s="12"/>
      <c r="D489" s="12"/>
      <c r="E489" s="12"/>
      <c r="F489" s="12"/>
      <c r="G489" s="12"/>
      <c r="H489" s="12"/>
      <c r="I489" s="12"/>
      <c r="J489" s="12"/>
    </row>
    <row r="490" spans="1:10" s="22" customFormat="1">
      <c r="A490" s="12"/>
      <c r="B490" s="12"/>
      <c r="C490" s="12"/>
      <c r="D490" s="12"/>
      <c r="E490" s="12"/>
      <c r="F490" s="12"/>
      <c r="G490" s="12"/>
      <c r="H490" s="12"/>
      <c r="I490" s="12"/>
      <c r="J490" s="12"/>
    </row>
    <row r="491" spans="1:10" s="22" customFormat="1">
      <c r="A491" s="12"/>
      <c r="B491" s="12"/>
      <c r="C491" s="12"/>
      <c r="D491" s="12"/>
      <c r="E491" s="12"/>
      <c r="F491" s="12"/>
      <c r="G491" s="12"/>
      <c r="H491" s="12"/>
      <c r="I491" s="12"/>
      <c r="J491" s="12"/>
    </row>
    <row r="492" spans="1:10" s="22" customFormat="1">
      <c r="A492" s="12"/>
      <c r="B492" s="12"/>
      <c r="C492" s="12"/>
      <c r="D492" s="12"/>
      <c r="E492" s="12"/>
      <c r="F492" s="12"/>
      <c r="G492" s="12"/>
      <c r="H492" s="12"/>
      <c r="I492" s="12"/>
      <c r="J492" s="12"/>
    </row>
    <row r="493" spans="1:10" s="22" customFormat="1">
      <c r="A493" s="12"/>
      <c r="B493" s="12"/>
      <c r="C493" s="12"/>
      <c r="D493" s="12"/>
      <c r="E493" s="12"/>
      <c r="F493" s="12"/>
      <c r="G493" s="12"/>
      <c r="H493" s="12"/>
      <c r="I493" s="12"/>
      <c r="J493" s="12"/>
    </row>
    <row r="494" spans="1:10" s="22" customFormat="1">
      <c r="A494" s="12"/>
      <c r="B494" s="12"/>
      <c r="C494" s="12"/>
      <c r="D494" s="12"/>
      <c r="E494" s="12"/>
      <c r="F494" s="12"/>
      <c r="G494" s="12"/>
      <c r="H494" s="12"/>
      <c r="I494" s="12"/>
      <c r="J494" s="12"/>
    </row>
    <row r="495" spans="1:10" s="22" customFormat="1">
      <c r="A495" s="12"/>
      <c r="B495" s="12"/>
      <c r="C495" s="12"/>
      <c r="D495" s="12"/>
      <c r="E495" s="12"/>
      <c r="F495" s="12"/>
      <c r="G495" s="12"/>
      <c r="H495" s="12"/>
      <c r="I495" s="12"/>
      <c r="J495" s="12"/>
    </row>
    <row r="496" spans="1:10" s="22" customFormat="1">
      <c r="A496" s="12"/>
      <c r="B496" s="12"/>
      <c r="C496" s="12"/>
      <c r="D496" s="12"/>
      <c r="E496" s="12"/>
      <c r="F496" s="12"/>
      <c r="G496" s="12"/>
      <c r="H496" s="12"/>
      <c r="I496" s="12"/>
      <c r="J496" s="12"/>
    </row>
    <row r="497" spans="1:10" s="22" customFormat="1">
      <c r="A497" s="12"/>
      <c r="B497" s="12"/>
      <c r="C497" s="12"/>
      <c r="D497" s="12"/>
      <c r="E497" s="12"/>
      <c r="F497" s="12"/>
      <c r="G497" s="12"/>
      <c r="H497" s="12"/>
      <c r="I497" s="12"/>
      <c r="J497" s="12"/>
    </row>
    <row r="498" spans="1:10" s="22" customFormat="1">
      <c r="A498" s="12"/>
      <c r="B498" s="12"/>
      <c r="C498" s="12"/>
      <c r="D498" s="12"/>
      <c r="E498" s="12"/>
      <c r="F498" s="12"/>
      <c r="G498" s="12"/>
      <c r="H498" s="12"/>
      <c r="I498" s="12"/>
      <c r="J498" s="12"/>
    </row>
    <row r="499" spans="1:10" s="22" customFormat="1">
      <c r="A499" s="12"/>
      <c r="B499" s="12"/>
      <c r="C499" s="12"/>
      <c r="D499" s="12"/>
      <c r="E499" s="12"/>
      <c r="F499" s="12"/>
      <c r="G499" s="12"/>
      <c r="H499" s="12"/>
      <c r="I499" s="12"/>
      <c r="J499" s="12"/>
    </row>
    <row r="500" spans="1:10" s="22" customFormat="1">
      <c r="A500" s="12"/>
      <c r="B500" s="12"/>
      <c r="C500" s="12"/>
      <c r="D500" s="12"/>
      <c r="E500" s="12"/>
      <c r="F500" s="12"/>
      <c r="G500" s="12"/>
      <c r="H500" s="12"/>
      <c r="I500" s="12"/>
      <c r="J500" s="12"/>
    </row>
    <row r="501" spans="1:10" s="22" customFormat="1">
      <c r="A501" s="12"/>
      <c r="B501" s="12"/>
      <c r="C501" s="12"/>
      <c r="D501" s="12"/>
      <c r="E501" s="12"/>
      <c r="F501" s="12"/>
      <c r="G501" s="12"/>
      <c r="H501" s="12"/>
      <c r="I501" s="12"/>
      <c r="J501" s="12"/>
    </row>
    <row r="502" spans="1:10" s="22" customFormat="1">
      <c r="A502" s="12"/>
      <c r="B502" s="12"/>
      <c r="C502" s="12"/>
      <c r="D502" s="12"/>
      <c r="E502" s="12"/>
      <c r="F502" s="12"/>
      <c r="G502" s="12"/>
      <c r="H502" s="12"/>
      <c r="I502" s="12"/>
      <c r="J502" s="12"/>
    </row>
    <row r="503" spans="1:10" s="22" customFormat="1">
      <c r="A503" s="12"/>
      <c r="B503" s="12"/>
      <c r="C503" s="12"/>
      <c r="D503" s="12"/>
      <c r="E503" s="12"/>
      <c r="F503" s="12"/>
      <c r="G503" s="12"/>
      <c r="H503" s="12"/>
      <c r="I503" s="12"/>
      <c r="J503" s="12"/>
    </row>
    <row r="504" spans="1:10" s="22" customFormat="1">
      <c r="A504" s="12"/>
      <c r="B504" s="12"/>
      <c r="C504" s="12"/>
      <c r="D504" s="12"/>
      <c r="E504" s="12"/>
      <c r="F504" s="12"/>
      <c r="G504" s="12"/>
      <c r="H504" s="12"/>
      <c r="I504" s="12"/>
      <c r="J504" s="12"/>
    </row>
    <row r="505" spans="1:10" s="22" customFormat="1">
      <c r="A505" s="12"/>
      <c r="B505" s="12"/>
      <c r="C505" s="12"/>
      <c r="D505" s="12"/>
      <c r="E505" s="12"/>
      <c r="F505" s="12"/>
      <c r="G505" s="12"/>
      <c r="H505" s="12"/>
      <c r="I505" s="12"/>
      <c r="J505" s="12"/>
    </row>
    <row r="506" spans="1:10" s="22" customFormat="1">
      <c r="A506" s="12"/>
      <c r="B506" s="12"/>
      <c r="C506" s="12"/>
      <c r="D506" s="12"/>
      <c r="E506" s="12"/>
      <c r="F506" s="12"/>
      <c r="G506" s="12"/>
      <c r="H506" s="12"/>
      <c r="I506" s="12"/>
      <c r="J506" s="12"/>
    </row>
    <row r="507" spans="1:10" s="22" customFormat="1">
      <c r="A507" s="12"/>
      <c r="B507" s="12"/>
      <c r="C507" s="12"/>
      <c r="D507" s="12"/>
      <c r="E507" s="12"/>
      <c r="F507" s="12"/>
      <c r="G507" s="12"/>
      <c r="H507" s="12"/>
      <c r="I507" s="12"/>
      <c r="J507" s="12"/>
    </row>
    <row r="508" spans="1:10" s="22" customFormat="1">
      <c r="A508" s="12"/>
      <c r="B508" s="12"/>
      <c r="C508" s="12"/>
      <c r="D508" s="12"/>
      <c r="E508" s="12"/>
      <c r="F508" s="12"/>
      <c r="G508" s="12"/>
      <c r="H508" s="12"/>
      <c r="I508" s="12"/>
      <c r="J508" s="12"/>
    </row>
    <row r="509" spans="1:10" s="22" customFormat="1">
      <c r="A509" s="12"/>
      <c r="B509" s="12"/>
      <c r="C509" s="12"/>
      <c r="D509" s="12"/>
      <c r="E509" s="12"/>
      <c r="F509" s="12"/>
      <c r="G509" s="12"/>
      <c r="H509" s="12"/>
      <c r="I509" s="12"/>
      <c r="J509" s="12"/>
    </row>
    <row r="510" spans="1:10" s="22" customFormat="1">
      <c r="A510" s="12"/>
      <c r="B510" s="12"/>
      <c r="C510" s="12"/>
      <c r="D510" s="12"/>
      <c r="E510" s="12"/>
      <c r="F510" s="12"/>
      <c r="G510" s="12"/>
      <c r="H510" s="12"/>
      <c r="I510" s="12"/>
      <c r="J510" s="12"/>
    </row>
    <row r="511" spans="1:10" s="22" customFormat="1">
      <c r="A511" s="12"/>
      <c r="B511" s="12"/>
      <c r="C511" s="12"/>
      <c r="D511" s="12"/>
      <c r="E511" s="12"/>
      <c r="F511" s="12"/>
      <c r="G511" s="12"/>
      <c r="H511" s="12"/>
      <c r="I511" s="12"/>
      <c r="J511" s="12"/>
    </row>
    <row r="512" spans="1:10" s="22" customFormat="1">
      <c r="A512" s="12"/>
      <c r="B512" s="12"/>
      <c r="C512" s="12"/>
      <c r="D512" s="12"/>
      <c r="E512" s="12"/>
      <c r="F512" s="12"/>
      <c r="G512" s="12"/>
      <c r="H512" s="12"/>
      <c r="I512" s="12"/>
      <c r="J512" s="12"/>
    </row>
    <row r="513" spans="1:10" s="22" customFormat="1">
      <c r="A513" s="12"/>
      <c r="B513" s="12"/>
      <c r="C513" s="12"/>
      <c r="D513" s="12"/>
      <c r="E513" s="12"/>
      <c r="F513" s="12"/>
      <c r="G513" s="12"/>
      <c r="H513" s="12"/>
      <c r="I513" s="12"/>
      <c r="J513" s="12"/>
    </row>
    <row r="514" spans="1:10" s="22" customFormat="1">
      <c r="A514" s="12"/>
      <c r="B514" s="12"/>
      <c r="C514" s="12"/>
      <c r="D514" s="12"/>
      <c r="E514" s="12"/>
      <c r="F514" s="12"/>
      <c r="G514" s="12"/>
      <c r="H514" s="12"/>
      <c r="I514" s="12"/>
      <c r="J514" s="12"/>
    </row>
    <row r="515" spans="1:10" s="22" customFormat="1">
      <c r="A515" s="12"/>
      <c r="B515" s="12"/>
      <c r="C515" s="12"/>
      <c r="D515" s="12"/>
      <c r="E515" s="12"/>
      <c r="F515" s="12"/>
      <c r="G515" s="12"/>
      <c r="H515" s="12"/>
      <c r="I515" s="12"/>
      <c r="J515" s="12"/>
    </row>
    <row r="516" spans="1:10" s="22" customFormat="1">
      <c r="A516" s="12"/>
      <c r="B516" s="12"/>
      <c r="C516" s="12"/>
      <c r="D516" s="12"/>
      <c r="E516" s="12"/>
      <c r="F516" s="12"/>
      <c r="G516" s="12"/>
      <c r="H516" s="12"/>
      <c r="I516" s="12"/>
      <c r="J516" s="12"/>
    </row>
    <row r="517" spans="1:10" s="22" customFormat="1">
      <c r="A517" s="12"/>
      <c r="B517" s="12"/>
      <c r="C517" s="12"/>
      <c r="D517" s="12"/>
      <c r="E517" s="12"/>
      <c r="F517" s="12"/>
      <c r="G517" s="12"/>
      <c r="H517" s="12"/>
      <c r="I517" s="12"/>
      <c r="J517" s="12"/>
    </row>
    <row r="518" spans="1:10" s="22" customFormat="1">
      <c r="A518" s="12"/>
      <c r="B518" s="12"/>
      <c r="C518" s="12"/>
      <c r="D518" s="12"/>
      <c r="E518" s="12"/>
      <c r="F518" s="12"/>
      <c r="G518" s="12"/>
      <c r="H518" s="12"/>
      <c r="I518" s="12"/>
      <c r="J518" s="12"/>
    </row>
    <row r="519" spans="1:10" s="22" customFormat="1">
      <c r="A519" s="12"/>
      <c r="B519" s="12"/>
      <c r="C519" s="12"/>
      <c r="D519" s="12"/>
      <c r="E519" s="12"/>
      <c r="F519" s="12"/>
      <c r="G519" s="12"/>
      <c r="H519" s="12"/>
      <c r="I519" s="12"/>
      <c r="J519" s="12"/>
    </row>
    <row r="520" spans="1:10" s="22" customFormat="1">
      <c r="A520" s="12"/>
      <c r="B520" s="12"/>
      <c r="C520" s="12"/>
      <c r="D520" s="12"/>
      <c r="E520" s="12"/>
      <c r="F520" s="12"/>
      <c r="G520" s="12"/>
      <c r="H520" s="12"/>
      <c r="I520" s="12"/>
      <c r="J520" s="12"/>
    </row>
    <row r="521" spans="1:10" s="22" customFormat="1">
      <c r="A521" s="12"/>
      <c r="B521" s="12"/>
      <c r="C521" s="12"/>
      <c r="D521" s="12"/>
      <c r="E521" s="12"/>
      <c r="F521" s="12"/>
      <c r="G521" s="12"/>
      <c r="H521" s="12"/>
      <c r="I521" s="12"/>
      <c r="J521" s="12"/>
    </row>
    <row r="522" spans="1:10" s="22" customFormat="1">
      <c r="A522" s="12"/>
      <c r="B522" s="12"/>
      <c r="C522" s="12"/>
      <c r="D522" s="12"/>
      <c r="E522" s="12"/>
      <c r="F522" s="12"/>
      <c r="G522" s="12"/>
      <c r="H522" s="12"/>
      <c r="I522" s="12"/>
      <c r="J522" s="12"/>
    </row>
    <row r="523" spans="1:10" s="22" customFormat="1">
      <c r="A523" s="12"/>
      <c r="B523" s="12"/>
      <c r="C523" s="12"/>
      <c r="D523" s="12"/>
      <c r="E523" s="12"/>
      <c r="F523" s="12"/>
      <c r="G523" s="12"/>
      <c r="H523" s="12"/>
      <c r="I523" s="12"/>
      <c r="J523" s="12"/>
    </row>
    <row r="524" spans="1:10" s="22" customFormat="1">
      <c r="A524" s="12"/>
      <c r="B524" s="12"/>
      <c r="C524" s="12"/>
      <c r="D524" s="12"/>
      <c r="E524" s="12"/>
      <c r="F524" s="12"/>
      <c r="G524" s="12"/>
      <c r="H524" s="12"/>
      <c r="I524" s="12"/>
      <c r="J524" s="12"/>
    </row>
    <row r="525" spans="1:10" s="22" customFormat="1">
      <c r="A525" s="12"/>
      <c r="B525" s="12"/>
      <c r="C525" s="12"/>
      <c r="D525" s="12"/>
      <c r="E525" s="12"/>
      <c r="F525" s="12"/>
      <c r="G525" s="12"/>
      <c r="H525" s="12"/>
      <c r="I525" s="12"/>
      <c r="J525" s="12"/>
    </row>
    <row r="526" spans="1:10" s="22" customFormat="1">
      <c r="A526" s="12"/>
      <c r="B526" s="12"/>
      <c r="C526" s="12"/>
      <c r="D526" s="12"/>
      <c r="E526" s="12"/>
      <c r="F526" s="12"/>
      <c r="G526" s="12"/>
      <c r="H526" s="12"/>
      <c r="I526" s="12"/>
      <c r="J526" s="12"/>
    </row>
    <row r="527" spans="1:10" s="22" customFormat="1">
      <c r="A527" s="12"/>
      <c r="B527" s="12"/>
      <c r="C527" s="12"/>
      <c r="D527" s="12"/>
      <c r="E527" s="12"/>
      <c r="F527" s="12"/>
      <c r="G527" s="12"/>
      <c r="H527" s="12"/>
      <c r="I527" s="12"/>
      <c r="J527" s="12"/>
    </row>
    <row r="528" spans="1:10" s="22" customFormat="1">
      <c r="A528" s="12"/>
      <c r="B528" s="12"/>
      <c r="C528" s="12"/>
      <c r="D528" s="12"/>
      <c r="E528" s="12"/>
      <c r="F528" s="12"/>
      <c r="G528" s="12"/>
      <c r="H528" s="12"/>
      <c r="I528" s="12"/>
      <c r="J528" s="12"/>
    </row>
    <row r="529" spans="1:10" s="22" customFormat="1">
      <c r="A529" s="12"/>
      <c r="B529" s="12"/>
      <c r="C529" s="12"/>
      <c r="D529" s="12"/>
      <c r="E529" s="12"/>
      <c r="F529" s="12"/>
      <c r="G529" s="12"/>
      <c r="H529" s="12"/>
      <c r="I529" s="12"/>
      <c r="J529" s="12"/>
    </row>
    <row r="530" spans="1:10" s="22" customFormat="1">
      <c r="A530" s="12"/>
      <c r="B530" s="12"/>
      <c r="C530" s="12"/>
      <c r="D530" s="12"/>
      <c r="E530" s="12"/>
      <c r="F530" s="12"/>
      <c r="G530" s="12"/>
      <c r="H530" s="12"/>
      <c r="I530" s="12"/>
      <c r="J530" s="12"/>
    </row>
    <row r="531" spans="1:10" s="22" customFormat="1">
      <c r="A531" s="12"/>
      <c r="B531" s="12"/>
      <c r="C531" s="12"/>
      <c r="D531" s="12"/>
      <c r="E531" s="12"/>
      <c r="F531" s="12"/>
      <c r="G531" s="12"/>
      <c r="H531" s="12"/>
      <c r="I531" s="12"/>
      <c r="J531" s="12"/>
    </row>
    <row r="532" spans="1:10" s="22" customFormat="1">
      <c r="A532" s="12"/>
      <c r="B532" s="12"/>
      <c r="C532" s="12"/>
      <c r="D532" s="12"/>
      <c r="E532" s="12"/>
      <c r="F532" s="12"/>
      <c r="G532" s="12"/>
      <c r="H532" s="12"/>
      <c r="I532" s="12"/>
      <c r="J532" s="12"/>
    </row>
    <row r="533" spans="1:10" s="22" customFormat="1">
      <c r="A533" s="12"/>
      <c r="B533" s="12"/>
      <c r="C533" s="12"/>
      <c r="D533" s="12"/>
      <c r="E533" s="12"/>
      <c r="F533" s="12"/>
      <c r="G533" s="12"/>
      <c r="H533" s="12"/>
      <c r="I533" s="12"/>
      <c r="J533" s="12"/>
    </row>
    <row r="534" spans="1:10" s="22" customFormat="1">
      <c r="A534" s="12"/>
      <c r="B534" s="12"/>
      <c r="C534" s="12"/>
      <c r="D534" s="12"/>
      <c r="E534" s="12"/>
      <c r="F534" s="12"/>
      <c r="G534" s="12"/>
      <c r="H534" s="12"/>
      <c r="I534" s="12"/>
      <c r="J534" s="12"/>
    </row>
    <row r="535" spans="1:10" s="22" customFormat="1">
      <c r="A535" s="12"/>
      <c r="B535" s="12"/>
      <c r="C535" s="12"/>
      <c r="D535" s="12"/>
      <c r="E535" s="12"/>
      <c r="F535" s="12"/>
      <c r="G535" s="12"/>
      <c r="H535" s="12"/>
      <c r="I535" s="12"/>
      <c r="J535" s="12"/>
    </row>
    <row r="536" spans="1:10" s="22" customFormat="1">
      <c r="A536" s="12"/>
      <c r="B536" s="12"/>
      <c r="C536" s="12"/>
      <c r="D536" s="12"/>
      <c r="E536" s="12"/>
      <c r="F536" s="12"/>
      <c r="G536" s="12"/>
      <c r="H536" s="12"/>
      <c r="I536" s="12"/>
      <c r="J536" s="12"/>
    </row>
    <row r="537" spans="1:10" s="22" customFormat="1">
      <c r="A537" s="12"/>
      <c r="B537" s="12"/>
      <c r="C537" s="12"/>
      <c r="D537" s="12"/>
      <c r="E537" s="12"/>
      <c r="F537" s="12"/>
      <c r="G537" s="12"/>
      <c r="H537" s="12"/>
      <c r="I537" s="12"/>
      <c r="J537" s="12"/>
    </row>
    <row r="538" spans="1:10" s="22" customFormat="1">
      <c r="A538" s="12"/>
      <c r="B538" s="12"/>
      <c r="C538" s="12"/>
      <c r="D538" s="12"/>
      <c r="E538" s="12"/>
      <c r="F538" s="12"/>
      <c r="G538" s="12"/>
      <c r="H538" s="12"/>
      <c r="I538" s="12"/>
      <c r="J538" s="12"/>
    </row>
    <row r="539" spans="1:10" s="22" customFormat="1">
      <c r="A539" s="12"/>
      <c r="B539" s="12"/>
      <c r="C539" s="12"/>
      <c r="D539" s="12"/>
      <c r="E539" s="12"/>
      <c r="F539" s="12"/>
      <c r="G539" s="12"/>
      <c r="H539" s="12"/>
      <c r="I539" s="12"/>
      <c r="J539" s="12"/>
    </row>
    <row r="540" spans="1:10" s="22" customFormat="1">
      <c r="A540" s="12"/>
      <c r="B540" s="12"/>
      <c r="C540" s="12"/>
      <c r="D540" s="12"/>
      <c r="E540" s="12"/>
      <c r="F540" s="12"/>
      <c r="G540" s="12"/>
      <c r="H540" s="12"/>
      <c r="I540" s="12"/>
      <c r="J540" s="12"/>
    </row>
    <row r="541" spans="1:10" s="22" customFormat="1">
      <c r="A541" s="12"/>
      <c r="B541" s="12"/>
      <c r="C541" s="12"/>
      <c r="D541" s="12"/>
      <c r="E541" s="12"/>
      <c r="F541" s="12"/>
      <c r="G541" s="12"/>
      <c r="H541" s="12"/>
      <c r="I541" s="12"/>
      <c r="J541" s="12"/>
    </row>
    <row r="542" spans="1:10" s="22" customFormat="1">
      <c r="A542" s="12"/>
      <c r="B542" s="12"/>
      <c r="C542" s="12"/>
      <c r="D542" s="12"/>
      <c r="E542" s="12"/>
      <c r="F542" s="12"/>
      <c r="G542" s="12"/>
      <c r="H542" s="12"/>
      <c r="I542" s="12"/>
      <c r="J542" s="12"/>
    </row>
    <row r="543" spans="1:10" s="22" customFormat="1">
      <c r="A543" s="12"/>
      <c r="B543" s="12"/>
      <c r="C543" s="12"/>
      <c r="D543" s="12"/>
      <c r="E543" s="12"/>
      <c r="F543" s="12"/>
      <c r="G543" s="12"/>
      <c r="H543" s="12"/>
      <c r="I543" s="12"/>
      <c r="J543" s="12"/>
    </row>
    <row r="544" spans="1:10" s="22" customFormat="1">
      <c r="A544" s="12"/>
      <c r="B544" s="12"/>
      <c r="C544" s="12"/>
      <c r="D544" s="12"/>
      <c r="E544" s="12"/>
      <c r="F544" s="12"/>
      <c r="G544" s="12"/>
      <c r="H544" s="12"/>
      <c r="I544" s="12"/>
      <c r="J544" s="12"/>
    </row>
    <row r="545" spans="1:10" s="22" customFormat="1">
      <c r="A545" s="12"/>
      <c r="B545" s="12"/>
      <c r="C545" s="12"/>
      <c r="D545" s="12"/>
      <c r="E545" s="12"/>
      <c r="F545" s="12"/>
      <c r="G545" s="12"/>
      <c r="H545" s="12"/>
      <c r="I545" s="12"/>
      <c r="J545" s="12"/>
    </row>
    <row r="546" spans="1:10" s="22" customFormat="1">
      <c r="A546" s="12"/>
      <c r="B546" s="12"/>
      <c r="C546" s="12"/>
      <c r="D546" s="12"/>
      <c r="E546" s="12"/>
      <c r="F546" s="12"/>
      <c r="G546" s="12"/>
      <c r="H546" s="12"/>
      <c r="I546" s="12"/>
      <c r="J546" s="12"/>
    </row>
    <row r="547" spans="1:10" s="22" customFormat="1">
      <c r="A547" s="12"/>
      <c r="B547" s="12"/>
      <c r="C547" s="12"/>
      <c r="D547" s="12"/>
      <c r="E547" s="12"/>
      <c r="F547" s="12"/>
      <c r="G547" s="12"/>
      <c r="H547" s="12"/>
      <c r="I547" s="12"/>
      <c r="J547" s="12"/>
    </row>
    <row r="548" spans="1:10" s="22" customFormat="1">
      <c r="A548" s="12"/>
      <c r="B548" s="12"/>
      <c r="C548" s="12"/>
      <c r="D548" s="12"/>
      <c r="E548" s="12"/>
      <c r="F548" s="12"/>
      <c r="G548" s="12"/>
      <c r="H548" s="12"/>
      <c r="I548" s="12"/>
      <c r="J548" s="12"/>
    </row>
    <row r="549" spans="1:10" s="22" customFormat="1">
      <c r="A549" s="12"/>
      <c r="B549" s="12"/>
      <c r="C549" s="12"/>
      <c r="D549" s="12"/>
      <c r="E549" s="12"/>
      <c r="F549" s="12"/>
      <c r="G549" s="12"/>
      <c r="H549" s="12"/>
      <c r="I549" s="12"/>
      <c r="J549" s="12"/>
    </row>
    <row r="550" spans="1:10" s="22" customFormat="1">
      <c r="A550" s="12"/>
      <c r="B550" s="12"/>
      <c r="C550" s="12"/>
      <c r="D550" s="12"/>
      <c r="E550" s="12"/>
      <c r="F550" s="12"/>
      <c r="G550" s="12"/>
      <c r="H550" s="12"/>
      <c r="I550" s="12"/>
      <c r="J550" s="12"/>
    </row>
    <row r="551" spans="1:10" s="22" customFormat="1">
      <c r="A551" s="12"/>
      <c r="B551" s="12"/>
      <c r="C551" s="12"/>
      <c r="D551" s="12"/>
      <c r="E551" s="12"/>
      <c r="F551" s="12"/>
      <c r="G551" s="12"/>
      <c r="H551" s="12"/>
      <c r="I551" s="12"/>
      <c r="J551" s="12"/>
    </row>
    <row r="552" spans="1:10" s="22" customFormat="1">
      <c r="A552" s="12"/>
      <c r="B552" s="12"/>
      <c r="C552" s="12"/>
      <c r="D552" s="12"/>
      <c r="E552" s="12"/>
      <c r="F552" s="12"/>
      <c r="G552" s="12"/>
      <c r="H552" s="12"/>
      <c r="I552" s="12"/>
      <c r="J552" s="12"/>
    </row>
    <row r="553" spans="1:10" s="22" customFormat="1">
      <c r="A553" s="12"/>
      <c r="B553" s="12"/>
      <c r="C553" s="12"/>
      <c r="D553" s="12"/>
      <c r="E553" s="12"/>
      <c r="F553" s="12"/>
      <c r="G553" s="12"/>
      <c r="H553" s="12"/>
      <c r="I553" s="12"/>
      <c r="J553" s="12"/>
    </row>
    <row r="554" spans="1:10" s="22" customFormat="1">
      <c r="A554" s="12"/>
      <c r="B554" s="12"/>
      <c r="C554" s="12"/>
      <c r="D554" s="12"/>
      <c r="E554" s="12"/>
      <c r="F554" s="12"/>
      <c r="G554" s="12"/>
      <c r="H554" s="12"/>
      <c r="I554" s="12"/>
      <c r="J554" s="12"/>
    </row>
    <row r="555" spans="1:10" s="22" customFormat="1">
      <c r="A555" s="12"/>
      <c r="B555" s="12"/>
      <c r="C555" s="12"/>
      <c r="D555" s="12"/>
      <c r="E555" s="12"/>
      <c r="F555" s="12"/>
      <c r="G555" s="12"/>
      <c r="H555" s="12"/>
      <c r="I555" s="12"/>
      <c r="J555" s="12"/>
    </row>
    <row r="556" spans="1:10" s="22" customFormat="1">
      <c r="A556" s="12"/>
      <c r="B556" s="12"/>
      <c r="C556" s="12"/>
      <c r="D556" s="12"/>
      <c r="E556" s="12"/>
      <c r="F556" s="12"/>
      <c r="G556" s="12"/>
      <c r="H556" s="12"/>
      <c r="I556" s="12"/>
      <c r="J556" s="12"/>
    </row>
    <row r="557" spans="1:10" s="22" customFormat="1">
      <c r="A557" s="12"/>
      <c r="B557" s="12"/>
      <c r="C557" s="12"/>
      <c r="D557" s="12"/>
      <c r="E557" s="12"/>
      <c r="F557" s="12"/>
      <c r="G557" s="12"/>
      <c r="H557" s="12"/>
      <c r="I557" s="12"/>
      <c r="J557" s="12"/>
    </row>
    <row r="558" spans="1:10" s="22" customFormat="1">
      <c r="A558" s="12"/>
      <c r="B558" s="12"/>
      <c r="C558" s="12"/>
      <c r="D558" s="12"/>
      <c r="E558" s="12"/>
      <c r="F558" s="12"/>
      <c r="G558" s="12"/>
      <c r="H558" s="12"/>
      <c r="I558" s="12"/>
      <c r="J558" s="12"/>
    </row>
  </sheetData>
  <sheetProtection formatCells="0" formatColumns="0" formatRows="0" insertColumns="0" insertRows="0" deleteColumns="0" deleteRows="0"/>
  <mergeCells count="16">
    <mergeCell ref="A15:K15"/>
    <mergeCell ref="A19:K19"/>
    <mergeCell ref="A20:K20"/>
    <mergeCell ref="A26:K26"/>
    <mergeCell ref="A22:K22"/>
    <mergeCell ref="A25:K25"/>
    <mergeCell ref="A23:K23"/>
    <mergeCell ref="A2:K2"/>
    <mergeCell ref="A3:K3"/>
    <mergeCell ref="A4:K4"/>
    <mergeCell ref="A5:K5"/>
    <mergeCell ref="A10:K10"/>
    <mergeCell ref="A6:K6"/>
    <mergeCell ref="A7:K7"/>
    <mergeCell ref="A8:K8"/>
    <mergeCell ref="A9:K9"/>
  </mergeCells>
  <hyperlinks>
    <hyperlink ref="A15" r:id="rId1" location=".UmvqjtKl73R"/>
    <hyperlink ref="A26" r:id="rId2" location=".UmvrHNKl73Q"/>
    <hyperlink ref="A20" r:id="rId3" location=".UnHpWnDIsxg"/>
    <hyperlink ref="A23" r:id="rId4" location=".Umvq8tKl73Q"/>
  </hyperlinks>
  <pageMargins left="0.75" right="0.5" top="0.6" bottom="0.4" header="0.3" footer="0.3"/>
  <pageSetup paperSize="9" orientation="landscape" r:id="rId5"/>
</worksheet>
</file>

<file path=xl/worksheets/sheet4.xml><?xml version="1.0" encoding="utf-8"?>
<worksheet xmlns="http://schemas.openxmlformats.org/spreadsheetml/2006/main" xmlns:r="http://schemas.openxmlformats.org/officeDocument/2006/relationships">
  <dimension ref="A1:M58"/>
  <sheetViews>
    <sheetView tabSelected="1" topLeftCell="A51" workbookViewId="0">
      <selection activeCell="A54" sqref="A54"/>
    </sheetView>
  </sheetViews>
  <sheetFormatPr defaultRowHeight="15"/>
  <cols>
    <col min="1" max="1" width="46.7109375" style="21" customWidth="1"/>
    <col min="2" max="2" width="15" style="21" customWidth="1"/>
    <col min="3" max="3" width="10.85546875" style="21" customWidth="1"/>
    <col min="4" max="4" width="11.28515625" style="21" customWidth="1"/>
    <col min="5" max="6" width="12.42578125" style="21" customWidth="1"/>
    <col min="7" max="16384" width="9.140625" style="21"/>
  </cols>
  <sheetData>
    <row r="1" spans="1:13">
      <c r="A1" s="48" t="s">
        <v>36</v>
      </c>
      <c r="B1" s="48"/>
      <c r="C1" s="48"/>
      <c r="D1" s="48"/>
      <c r="E1" s="48"/>
      <c r="F1" s="48"/>
      <c r="G1" s="48"/>
      <c r="H1" s="48"/>
      <c r="I1" s="48"/>
      <c r="J1" s="48"/>
      <c r="K1" s="19"/>
      <c r="L1" s="19"/>
      <c r="M1" s="19"/>
    </row>
    <row r="2" spans="1:13">
      <c r="A2" s="230" t="s">
        <v>37</v>
      </c>
      <c r="B2" s="230"/>
      <c r="C2" s="230"/>
      <c r="D2" s="230"/>
      <c r="E2" s="230"/>
      <c r="F2" s="230"/>
      <c r="G2" s="230"/>
      <c r="H2" s="230"/>
      <c r="I2" s="230"/>
      <c r="J2" s="230"/>
      <c r="K2" s="230"/>
      <c r="L2" s="230"/>
      <c r="M2" s="230"/>
    </row>
    <row r="3" spans="1:13">
      <c r="A3" s="230" t="s">
        <v>38</v>
      </c>
      <c r="B3" s="230"/>
      <c r="C3" s="230"/>
      <c r="D3" s="230"/>
      <c r="E3" s="230"/>
      <c r="F3" s="230"/>
      <c r="G3" s="230"/>
      <c r="H3" s="230"/>
      <c r="I3" s="230"/>
      <c r="J3" s="230"/>
      <c r="K3" s="230"/>
      <c r="L3" s="230"/>
      <c r="M3" s="230"/>
    </row>
    <row r="4" spans="1:13">
      <c r="B4" s="48"/>
      <c r="C4" s="48"/>
      <c r="D4" s="48"/>
      <c r="E4" s="48"/>
      <c r="F4" s="48"/>
      <c r="G4" s="48"/>
      <c r="H4" s="48"/>
      <c r="I4" s="48"/>
      <c r="J4" s="48"/>
      <c r="K4" s="19"/>
      <c r="L4" s="19"/>
      <c r="M4" s="19"/>
    </row>
    <row r="5" spans="1:13">
      <c r="K5" s="19"/>
      <c r="L5" s="19"/>
      <c r="M5" s="19"/>
    </row>
    <row r="6" spans="1:13" ht="18.75">
      <c r="A6" s="49" t="s">
        <v>19</v>
      </c>
      <c r="B6" s="50"/>
      <c r="C6" s="50"/>
      <c r="D6" s="50"/>
      <c r="E6" s="50"/>
      <c r="F6" s="50"/>
      <c r="G6" s="50"/>
      <c r="H6" s="50"/>
      <c r="I6" s="50"/>
      <c r="J6" s="50"/>
      <c r="K6" s="19"/>
      <c r="L6" s="19"/>
      <c r="M6" s="19"/>
    </row>
    <row r="7" spans="1:13">
      <c r="A7" s="50"/>
      <c r="B7" s="50"/>
      <c r="C7" s="50"/>
      <c r="D7" s="50"/>
      <c r="E7" s="50"/>
      <c r="F7" s="50"/>
      <c r="G7" s="50"/>
      <c r="H7" s="50"/>
      <c r="I7" s="50"/>
      <c r="J7" s="50"/>
      <c r="K7" s="19"/>
      <c r="L7" s="19"/>
      <c r="M7" s="19"/>
    </row>
    <row r="8" spans="1:13">
      <c r="A8" s="51" t="s">
        <v>20</v>
      </c>
      <c r="B8" s="50"/>
      <c r="C8" s="50"/>
      <c r="D8" s="50"/>
      <c r="E8" s="50"/>
      <c r="F8" s="50"/>
      <c r="G8" s="50"/>
      <c r="H8" s="50"/>
      <c r="I8" s="50"/>
      <c r="J8" s="50"/>
      <c r="K8" s="19"/>
      <c r="L8" s="19"/>
      <c r="M8" s="19"/>
    </row>
    <row r="9" spans="1:13">
      <c r="A9" s="52" t="s">
        <v>39</v>
      </c>
      <c r="B9" s="53"/>
      <c r="C9" s="53"/>
      <c r="D9" s="53"/>
      <c r="E9" s="53"/>
      <c r="F9" s="53"/>
      <c r="G9" s="53"/>
      <c r="H9" s="53"/>
      <c r="I9" s="53"/>
      <c r="J9" s="53"/>
      <c r="K9" s="19"/>
      <c r="L9" s="19"/>
      <c r="M9" s="19"/>
    </row>
    <row r="10" spans="1:13">
      <c r="A10" s="52"/>
      <c r="B10" s="53"/>
      <c r="C10" s="53"/>
      <c r="D10" s="53"/>
      <c r="E10" s="53"/>
      <c r="F10" s="53"/>
      <c r="G10" s="53"/>
      <c r="H10" s="53"/>
      <c r="I10" s="53"/>
      <c r="J10" s="53"/>
      <c r="K10" s="19"/>
      <c r="L10" s="19"/>
      <c r="M10" s="19"/>
    </row>
    <row r="11" spans="1:13">
      <c r="A11" s="54" t="s">
        <v>21</v>
      </c>
      <c r="B11" s="53"/>
      <c r="C11" s="53"/>
      <c r="D11" s="53"/>
      <c r="E11" s="53"/>
      <c r="F11" s="53"/>
      <c r="G11" s="53"/>
      <c r="H11" s="53"/>
      <c r="I11" s="53"/>
      <c r="J11" s="53"/>
      <c r="K11" s="19"/>
      <c r="L11" s="19"/>
      <c r="M11" s="19"/>
    </row>
    <row r="12" spans="1:13">
      <c r="A12" s="52" t="s">
        <v>22</v>
      </c>
      <c r="B12" s="53"/>
      <c r="C12" s="53"/>
      <c r="D12" s="53"/>
      <c r="E12" s="53"/>
      <c r="F12" s="53"/>
      <c r="G12" s="53"/>
      <c r="H12" s="53"/>
      <c r="I12" s="53"/>
      <c r="J12" s="53"/>
      <c r="K12" s="19"/>
      <c r="L12" s="19"/>
      <c r="M12" s="19"/>
    </row>
    <row r="13" spans="1:13">
      <c r="A13" s="55"/>
      <c r="B13" s="53"/>
      <c r="C13" s="53"/>
      <c r="D13" s="53"/>
      <c r="E13" s="53"/>
      <c r="F13" s="53"/>
      <c r="G13" s="53"/>
      <c r="H13" s="53"/>
      <c r="I13" s="53"/>
      <c r="J13" s="53"/>
      <c r="K13" s="19"/>
      <c r="L13" s="19"/>
      <c r="M13" s="19"/>
    </row>
    <row r="14" spans="1:13">
      <c r="A14" s="56"/>
      <c r="B14" s="56"/>
      <c r="C14" s="56"/>
      <c r="D14" s="56"/>
      <c r="E14" s="56"/>
      <c r="F14" s="56"/>
      <c r="G14" s="56"/>
      <c r="H14" s="56"/>
      <c r="I14" s="56"/>
      <c r="J14" s="56"/>
      <c r="K14" s="19"/>
      <c r="L14" s="19"/>
      <c r="M14" s="19"/>
    </row>
    <row r="15" spans="1:13" ht="18.75">
      <c r="A15" s="49" t="s">
        <v>23</v>
      </c>
      <c r="B15" s="56"/>
      <c r="C15" s="56"/>
      <c r="D15" s="56"/>
      <c r="E15" s="56"/>
      <c r="F15" s="56"/>
      <c r="G15" s="56"/>
      <c r="H15" s="56"/>
      <c r="I15" s="56"/>
      <c r="J15" s="56"/>
      <c r="K15" s="19"/>
      <c r="L15" s="19"/>
      <c r="M15" s="19"/>
    </row>
    <row r="16" spans="1:13">
      <c r="A16" s="57" t="s">
        <v>24</v>
      </c>
      <c r="B16" s="56"/>
      <c r="C16" s="56"/>
      <c r="D16" s="56"/>
      <c r="E16" s="56"/>
      <c r="F16" s="56"/>
      <c r="G16" s="56"/>
      <c r="H16" s="56"/>
      <c r="I16" s="56"/>
      <c r="J16" s="56"/>
      <c r="K16" s="19"/>
      <c r="L16" s="19"/>
      <c r="M16" s="19"/>
    </row>
    <row r="17" spans="1:13">
      <c r="A17" s="56" t="s">
        <v>25</v>
      </c>
      <c r="B17" s="56"/>
      <c r="C17" s="56"/>
      <c r="D17" s="56"/>
      <c r="E17" s="56"/>
      <c r="F17" s="56"/>
      <c r="G17" s="56"/>
      <c r="H17" s="56"/>
      <c r="I17" s="56"/>
      <c r="J17" s="56"/>
      <c r="K17" s="19"/>
      <c r="L17" s="19"/>
      <c r="M17" s="19"/>
    </row>
    <row r="18" spans="1:13">
      <c r="A18" s="56" t="s">
        <v>26</v>
      </c>
      <c r="K18" s="19"/>
      <c r="L18" s="19"/>
      <c r="M18" s="19"/>
    </row>
    <row r="19" spans="1:13">
      <c r="A19" s="56"/>
      <c r="K19" s="19"/>
      <c r="L19" s="19"/>
      <c r="M19" s="19"/>
    </row>
    <row r="20" spans="1:13">
      <c r="A20" s="56"/>
      <c r="K20" s="19"/>
      <c r="L20" s="19"/>
      <c r="M20" s="19"/>
    </row>
    <row r="21" spans="1:13">
      <c r="A21" s="58" t="s">
        <v>27</v>
      </c>
      <c r="K21" s="19"/>
      <c r="L21" s="19"/>
      <c r="M21" s="19"/>
    </row>
    <row r="22" spans="1:13">
      <c r="A22" s="59" t="s">
        <v>28</v>
      </c>
      <c r="K22" s="19"/>
      <c r="L22" s="19"/>
      <c r="M22" s="19"/>
    </row>
    <row r="23" spans="1:13">
      <c r="A23" s="19"/>
      <c r="B23" s="19"/>
      <c r="C23" s="19"/>
      <c r="D23" s="19"/>
      <c r="E23" s="19"/>
      <c r="F23" s="19"/>
      <c r="G23" s="19"/>
      <c r="H23" s="19"/>
      <c r="I23" s="43"/>
      <c r="J23" s="19"/>
      <c r="K23" s="19"/>
      <c r="L23" s="19"/>
      <c r="M23" s="19"/>
    </row>
    <row r="25" spans="1:13" ht="15.75" thickBot="1"/>
    <row r="26" spans="1:13" ht="16.5" thickBot="1">
      <c r="A26" s="242" t="s">
        <v>57</v>
      </c>
      <c r="B26" s="243"/>
      <c r="C26" s="243"/>
      <c r="D26" s="243"/>
      <c r="E26" s="244"/>
    </row>
    <row r="27" spans="1:13" ht="32.25" thickBot="1">
      <c r="A27" s="60" t="s">
        <v>48</v>
      </c>
      <c r="B27" s="60" t="s">
        <v>58</v>
      </c>
      <c r="C27" s="60" t="s">
        <v>49</v>
      </c>
      <c r="D27" s="60" t="s">
        <v>50</v>
      </c>
      <c r="E27" s="60" t="s">
        <v>59</v>
      </c>
    </row>
    <row r="28" spans="1:13" ht="16.5" thickBot="1">
      <c r="A28" s="61" t="s">
        <v>51</v>
      </c>
      <c r="B28" s="62">
        <v>5</v>
      </c>
      <c r="C28" s="62">
        <v>0</v>
      </c>
      <c r="D28" s="62">
        <v>0</v>
      </c>
      <c r="E28" s="63">
        <v>0.05</v>
      </c>
    </row>
    <row r="29" spans="1:13" ht="16.5" thickBot="1">
      <c r="A29" s="61" t="s">
        <v>52</v>
      </c>
      <c r="B29" s="62">
        <v>8</v>
      </c>
      <c r="C29" s="62">
        <v>0</v>
      </c>
      <c r="D29" s="62">
        <v>0</v>
      </c>
      <c r="E29" s="63">
        <v>0.08</v>
      </c>
    </row>
    <row r="30" spans="1:13" ht="16.5" thickBot="1">
      <c r="A30" s="61" t="s">
        <v>53</v>
      </c>
      <c r="B30" s="62">
        <v>10</v>
      </c>
      <c r="C30" s="62">
        <v>2</v>
      </c>
      <c r="D30" s="62">
        <v>0</v>
      </c>
      <c r="E30" s="63">
        <v>0.12</v>
      </c>
    </row>
    <row r="31" spans="1:13" ht="16.5" thickBot="1">
      <c r="A31" s="61" t="s">
        <v>54</v>
      </c>
      <c r="B31" s="62">
        <v>12</v>
      </c>
      <c r="C31" s="62">
        <v>2</v>
      </c>
      <c r="D31" s="62">
        <v>0</v>
      </c>
      <c r="E31" s="64">
        <v>0.12239999999999999</v>
      </c>
    </row>
    <row r="32" spans="1:13" ht="16.5" thickBot="1">
      <c r="A32" s="61" t="s">
        <v>55</v>
      </c>
      <c r="B32" s="62">
        <v>12</v>
      </c>
      <c r="C32" s="62">
        <v>2</v>
      </c>
      <c r="D32" s="62">
        <v>1</v>
      </c>
      <c r="E32" s="64">
        <v>0.1236</v>
      </c>
    </row>
    <row r="33" spans="1:5" ht="16.5" thickBot="1">
      <c r="A33" s="61" t="s">
        <v>56</v>
      </c>
      <c r="B33" s="62">
        <v>10</v>
      </c>
      <c r="C33" s="62">
        <v>2</v>
      </c>
      <c r="D33" s="62">
        <v>1</v>
      </c>
      <c r="E33" s="64">
        <v>0.10299999999999999</v>
      </c>
    </row>
    <row r="34" spans="1:5" ht="16.5" thickBot="1">
      <c r="A34" s="61" t="s">
        <v>60</v>
      </c>
      <c r="B34" s="62">
        <v>12</v>
      </c>
      <c r="C34" s="62">
        <v>2</v>
      </c>
      <c r="D34" s="62">
        <v>1</v>
      </c>
      <c r="E34" s="64">
        <v>0.1236</v>
      </c>
    </row>
    <row r="38" spans="1:5" ht="15.75" thickBot="1"/>
    <row r="39" spans="1:5" ht="19.5" thickBot="1">
      <c r="A39" s="247" t="s">
        <v>61</v>
      </c>
      <c r="B39" s="247"/>
      <c r="C39" s="247"/>
      <c r="D39" s="247"/>
      <c r="E39" s="247"/>
    </row>
    <row r="40" spans="1:5" ht="19.5" thickBot="1">
      <c r="A40" s="65" t="s">
        <v>62</v>
      </c>
      <c r="B40" s="66" t="s">
        <v>63</v>
      </c>
      <c r="C40" s="246" t="s">
        <v>64</v>
      </c>
      <c r="D40" s="246"/>
      <c r="E40" s="246"/>
    </row>
    <row r="41" spans="1:5" ht="19.5" thickBot="1">
      <c r="A41" s="65" t="s">
        <v>65</v>
      </c>
      <c r="B41" s="66" t="s">
        <v>66</v>
      </c>
      <c r="C41" s="245" t="s">
        <v>67</v>
      </c>
      <c r="D41" s="245"/>
      <c r="E41" s="245"/>
    </row>
    <row r="42" spans="1:5" ht="19.5" thickBot="1">
      <c r="A42" s="65" t="s">
        <v>68</v>
      </c>
      <c r="B42" s="66" t="s">
        <v>69</v>
      </c>
      <c r="C42" s="67" t="s">
        <v>70</v>
      </c>
      <c r="D42" s="67"/>
      <c r="E42" s="67"/>
    </row>
    <row r="43" spans="1:5" ht="19.5" thickBot="1">
      <c r="A43" s="65" t="s">
        <v>71</v>
      </c>
      <c r="B43" s="66" t="s">
        <v>72</v>
      </c>
      <c r="C43" s="67" t="s">
        <v>73</v>
      </c>
      <c r="D43" s="67"/>
      <c r="E43" s="67"/>
    </row>
    <row r="44" spans="1:5" ht="19.5" thickBot="1">
      <c r="A44" s="65" t="s">
        <v>74</v>
      </c>
      <c r="B44" s="66" t="s">
        <v>72</v>
      </c>
      <c r="C44" s="67" t="s">
        <v>75</v>
      </c>
      <c r="D44" s="67"/>
      <c r="E44" s="67"/>
    </row>
    <row r="49" spans="1:5" ht="15.75" thickBot="1"/>
    <row r="50" spans="1:5" ht="16.5" thickBot="1">
      <c r="A50" s="242" t="s">
        <v>76</v>
      </c>
      <c r="B50" s="243"/>
      <c r="C50" s="243"/>
      <c r="D50" s="243"/>
      <c r="E50" s="244"/>
    </row>
    <row r="51" spans="1:5" ht="32.25" thickBot="1">
      <c r="A51" s="60" t="s">
        <v>48</v>
      </c>
      <c r="B51" s="60" t="s">
        <v>78</v>
      </c>
      <c r="C51" s="231"/>
      <c r="D51" s="232"/>
      <c r="E51" s="233"/>
    </row>
    <row r="52" spans="1:5" ht="16.5" thickBot="1">
      <c r="A52" s="61" t="s">
        <v>77</v>
      </c>
      <c r="B52" s="64">
        <v>1.4999999999999999E-2</v>
      </c>
      <c r="C52" s="231" t="s">
        <v>79</v>
      </c>
      <c r="D52" s="232"/>
      <c r="E52" s="233"/>
    </row>
    <row r="53" spans="1:5" ht="16.5" thickBot="1">
      <c r="A53" s="61" t="s">
        <v>81</v>
      </c>
      <c r="B53" s="63">
        <v>0.24</v>
      </c>
      <c r="C53" s="231" t="s">
        <v>80</v>
      </c>
      <c r="D53" s="232"/>
      <c r="E53" s="233"/>
    </row>
    <row r="54" spans="1:5" ht="16.5" thickBot="1">
      <c r="A54" s="61" t="s">
        <v>82</v>
      </c>
      <c r="B54" s="63">
        <v>0.15</v>
      </c>
      <c r="C54" s="231" t="s">
        <v>80</v>
      </c>
      <c r="D54" s="232"/>
      <c r="E54" s="233"/>
    </row>
    <row r="55" spans="1:5" ht="16.5" thickBot="1">
      <c r="A55" s="61" t="s">
        <v>83</v>
      </c>
      <c r="B55" s="63">
        <v>0.13</v>
      </c>
      <c r="C55" s="231" t="s">
        <v>80</v>
      </c>
      <c r="D55" s="232"/>
      <c r="E55" s="233"/>
    </row>
    <row r="56" spans="1:5" ht="16.5" thickBot="1">
      <c r="A56" s="68" t="s">
        <v>95</v>
      </c>
      <c r="B56" s="63">
        <v>0.18</v>
      </c>
      <c r="C56" s="231" t="s">
        <v>80</v>
      </c>
      <c r="D56" s="232"/>
      <c r="E56" s="233"/>
    </row>
    <row r="57" spans="1:5" ht="15.75">
      <c r="A57" s="68" t="s">
        <v>95</v>
      </c>
      <c r="B57" s="234">
        <v>0.15</v>
      </c>
      <c r="C57" s="236" t="s">
        <v>84</v>
      </c>
      <c r="D57" s="237"/>
      <c r="E57" s="238"/>
    </row>
    <row r="58" spans="1:5" ht="16.5" thickBot="1">
      <c r="A58" s="69"/>
      <c r="B58" s="235"/>
      <c r="C58" s="239"/>
      <c r="D58" s="240"/>
      <c r="E58" s="241"/>
    </row>
  </sheetData>
  <mergeCells count="15">
    <mergeCell ref="A2:M2"/>
    <mergeCell ref="A3:M3"/>
    <mergeCell ref="C55:E55"/>
    <mergeCell ref="C56:E56"/>
    <mergeCell ref="B57:B58"/>
    <mergeCell ref="C57:E58"/>
    <mergeCell ref="A50:E50"/>
    <mergeCell ref="C52:E52"/>
    <mergeCell ref="C51:E51"/>
    <mergeCell ref="C53:E53"/>
    <mergeCell ref="C54:E54"/>
    <mergeCell ref="A26:E26"/>
    <mergeCell ref="C41:E41"/>
    <mergeCell ref="C40:E40"/>
    <mergeCell ref="A39:E39"/>
  </mergeCells>
  <hyperlinks>
    <hyperlink ref="C41" r:id="rId1" display="http://www.servicetax.gov.in/notifications/notfns-2k5/st06-2k5.pdf"/>
    <hyperlink ref="C42" r:id="rId2" display="http://www.servicetax.gov.in/notifications/notfns-2k8/st08-2k8.pdf"/>
    <hyperlink ref="C43" r:id="rId3" display="http://www.servicetax.gov.in/notifications/notfns-2k8/st08-2k8.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Exclusive of Service Tax</vt:lpstr>
      <vt:lpstr>Inclusive of Service Tax</vt:lpstr>
      <vt:lpstr>Hello!</vt:lpstr>
      <vt:lpstr>Sheet1</vt:lpstr>
      <vt:lpstr>'Exclusive of Service Tax'!Print_Area</vt:lpstr>
      <vt:lpstr>'Inclusive of Service Tax'!Print_Area</vt:lpstr>
    </vt:vector>
  </TitlesOfParts>
  <Company>Rameshchandra B Patel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Himanshu Patel</dc:creator>
  <cp:lastModifiedBy>Himanshu Patel</cp:lastModifiedBy>
  <cp:lastPrinted>2013-10-31T05:21:08Z</cp:lastPrinted>
  <dcterms:created xsi:type="dcterms:W3CDTF">2010-12-30T10:34:04Z</dcterms:created>
  <dcterms:modified xsi:type="dcterms:W3CDTF">2013-10-31T05:36:23Z</dcterms:modified>
</cp:coreProperties>
</file>