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8130" activeTab="1"/>
  </bookViews>
  <sheets>
    <sheet name="Introduction" sheetId="2" r:id="rId1"/>
    <sheet name="Taxable Services" sheetId="1" r:id="rId2"/>
    <sheet name="Service Tax Set-off" sheetId="3" r:id="rId3"/>
    <sheet name="Reverse Charge Mechanism" sheetId="5" r:id="rId4"/>
    <sheet name="Final Service Tax Liability" sheetId="6" r:id="rId5"/>
  </sheets>
  <calcPr calcId="124519"/>
</workbook>
</file>

<file path=xl/calcChain.xml><?xml version="1.0" encoding="utf-8"?>
<calcChain xmlns="http://schemas.openxmlformats.org/spreadsheetml/2006/main">
  <c r="H23" i="6"/>
  <c r="G23"/>
  <c r="H15"/>
  <c r="G15"/>
  <c r="K125" i="1"/>
  <c r="F7" i="6" s="1"/>
  <c r="J17"/>
  <c r="I17"/>
  <c r="E17"/>
  <c r="J7"/>
  <c r="I7"/>
  <c r="E7"/>
  <c r="K63" i="1" l="1"/>
  <c r="J49" i="6" l="1"/>
  <c r="I49"/>
  <c r="H49"/>
  <c r="G49"/>
  <c r="F49"/>
  <c r="E49"/>
  <c r="F45"/>
  <c r="F43"/>
  <c r="E31"/>
  <c r="E29"/>
  <c r="J33"/>
  <c r="I33"/>
  <c r="E19"/>
  <c r="J21"/>
  <c r="I21"/>
  <c r="J9"/>
  <c r="I9"/>
  <c r="E9"/>
  <c r="K124" i="1"/>
  <c r="L19" i="5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L7"/>
  <c r="K7"/>
  <c r="L6"/>
  <c r="K6"/>
  <c r="F130" i="3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7" i="6"/>
  <c r="M133" i="1"/>
  <c r="I133"/>
  <c r="K101"/>
  <c r="K17"/>
  <c r="K123"/>
  <c r="K11"/>
  <c r="K126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6"/>
  <c r="K15"/>
  <c r="K14"/>
  <c r="K13"/>
  <c r="K12"/>
  <c r="K10"/>
  <c r="K9"/>
  <c r="K8"/>
  <c r="K7"/>
  <c r="K6"/>
  <c r="F19" i="6" l="1"/>
  <c r="G19" s="1"/>
  <c r="F9"/>
  <c r="G9" s="1"/>
  <c r="F17"/>
  <c r="F21" s="1"/>
  <c r="F31"/>
  <c r="G31" s="1"/>
  <c r="F29"/>
  <c r="G29" s="1"/>
  <c r="E21"/>
  <c r="G17"/>
  <c r="G21" s="1"/>
  <c r="E33"/>
  <c r="H31"/>
  <c r="H9"/>
  <c r="H11" s="1"/>
  <c r="E11"/>
  <c r="G7"/>
  <c r="G11" s="1"/>
  <c r="J11"/>
  <c r="J54" s="1"/>
  <c r="F11"/>
  <c r="I11"/>
  <c r="I54" s="1"/>
  <c r="K22" i="5"/>
  <c r="L22"/>
  <c r="L23"/>
  <c r="K23"/>
  <c r="F127" i="3"/>
  <c r="H127" s="1"/>
  <c r="F126"/>
  <c r="H126" s="1"/>
  <c r="I129" i="1"/>
  <c r="K129" s="1"/>
  <c r="I130"/>
  <c r="K130" s="1"/>
  <c r="H19" i="6" l="1"/>
  <c r="H29"/>
  <c r="F33"/>
  <c r="G33"/>
  <c r="E54"/>
  <c r="H17"/>
  <c r="F54"/>
  <c r="G54"/>
  <c r="J13"/>
  <c r="H33"/>
  <c r="K26" i="5"/>
  <c r="L26"/>
  <c r="H130" i="3"/>
  <c r="L133" i="1"/>
  <c r="K133"/>
  <c r="H21" i="6" l="1"/>
  <c r="J25" s="1"/>
  <c r="H54" l="1"/>
</calcChain>
</file>

<file path=xl/comments1.xml><?xml version="1.0" encoding="utf-8"?>
<comments xmlns="http://schemas.openxmlformats.org/spreadsheetml/2006/main">
  <authors>
    <author>SHREE</author>
  </authors>
  <commentList>
    <comment ref="C3" authorId="0">
      <text>
        <r>
          <rPr>
            <b/>
            <sz val="8"/>
            <color indexed="81"/>
            <rFont val="Tahoma"/>
            <charset val="1"/>
          </rPr>
          <t>Ashish</t>
        </r>
      </text>
    </comment>
  </commentList>
</comments>
</file>

<file path=xl/comments2.xml><?xml version="1.0" encoding="utf-8"?>
<comments xmlns="http://schemas.openxmlformats.org/spreadsheetml/2006/main">
  <authors>
    <author>SHREE</author>
  </authors>
  <commentList>
    <comment ref="D63" authorId="0">
      <text>
        <r>
          <rPr>
            <b/>
            <sz val="8"/>
            <color indexed="81"/>
            <rFont val="Tahoma"/>
            <charset val="1"/>
          </rPr>
          <t>Ashish:- AMC Contract taxable @ 70% of 12.36%.</t>
        </r>
      </text>
    </comment>
  </commentList>
</comments>
</file>

<file path=xl/sharedStrings.xml><?xml version="1.0" encoding="utf-8"?>
<sst xmlns="http://schemas.openxmlformats.org/spreadsheetml/2006/main" count="629" uniqueCount="333">
  <si>
    <t>No.</t>
  </si>
  <si>
    <t>Descriptions of Taxable Services</t>
  </si>
  <si>
    <t>Accounting Codes</t>
  </si>
  <si>
    <t>Tax Collection</t>
  </si>
  <si>
    <t>Penalties</t>
  </si>
  <si>
    <t>(a)</t>
  </si>
  <si>
    <t>Stockbroker service</t>
  </si>
  <si>
    <t>(d)</t>
  </si>
  <si>
    <t>General insurance service</t>
  </si>
  <si>
    <t>(e)</t>
  </si>
  <si>
    <t>Advertising agency services</t>
  </si>
  <si>
    <t>(f)</t>
  </si>
  <si>
    <t>Courier agency service</t>
  </si>
  <si>
    <t>(g)</t>
  </si>
  <si>
    <t>Consulting engineer services</t>
  </si>
  <si>
    <t>(h)</t>
  </si>
  <si>
    <t>Custom House Agent service</t>
  </si>
  <si>
    <t>(i)</t>
  </si>
  <si>
    <t>Steamer agent services</t>
  </si>
  <si>
    <t>(j)</t>
  </si>
  <si>
    <t>Clearing and forwarding agent services</t>
  </si>
  <si>
    <t>(k)</t>
  </si>
  <si>
    <t>Manpower recruitment/supply agency service</t>
  </si>
  <si>
    <t>(ka)</t>
  </si>
  <si>
    <t>Goods Transport Operator [This description is not to be used since omitted and clubbed under (zzp) Transport of goods by road - goods transport agency service - (zzp)]</t>
  </si>
  <si>
    <t>(l)</t>
  </si>
  <si>
    <t>Air travel agent services</t>
  </si>
  <si>
    <t>(m)</t>
  </si>
  <si>
    <t>Mandap keeper service</t>
  </si>
  <si>
    <t>(n)</t>
  </si>
  <si>
    <t>Tour operator services</t>
  </si>
  <si>
    <t>(o)</t>
  </si>
  <si>
    <t>Rent-a-cab scheme operator services</t>
  </si>
  <si>
    <t>(p)</t>
  </si>
  <si>
    <t>Architect services</t>
  </si>
  <si>
    <t>(q)</t>
  </si>
  <si>
    <t>Interior decoration/ Designer services</t>
  </si>
  <si>
    <t>( r)</t>
  </si>
  <si>
    <t>Management or business consultant service</t>
  </si>
  <si>
    <t>(s)</t>
  </si>
  <si>
    <t>Chartered accountant services</t>
  </si>
  <si>
    <t>(t)</t>
  </si>
  <si>
    <t>Cost accountant service</t>
  </si>
  <si>
    <t>(u)</t>
  </si>
  <si>
    <t>Company secretary service</t>
  </si>
  <si>
    <t>(v)</t>
  </si>
  <si>
    <t>Real estate agent service</t>
  </si>
  <si>
    <t>(w)</t>
  </si>
  <si>
    <t>Security/ detective agency service</t>
  </si>
  <si>
    <t>(x)</t>
  </si>
  <si>
    <t>Credit rating agency service</t>
  </si>
  <si>
    <t>(y)</t>
  </si>
  <si>
    <t>Market research agency service</t>
  </si>
  <si>
    <t>(z)</t>
  </si>
  <si>
    <t>Underwriter service</t>
  </si>
  <si>
    <t>(za)</t>
  </si>
  <si>
    <t>Scientific &amp; technical consultancy services</t>
  </si>
  <si>
    <t>(zb)</t>
  </si>
  <si>
    <t>Photography service</t>
  </si>
  <si>
    <t>(zc)</t>
  </si>
  <si>
    <t>Convention service</t>
  </si>
  <si>
    <t>(zh)</t>
  </si>
  <si>
    <t>Online information and database access service and/ or retrieval service through computer network</t>
  </si>
  <si>
    <t>(zi)</t>
  </si>
  <si>
    <t>Video production agency/video tape production service</t>
  </si>
  <si>
    <t>(zj)</t>
  </si>
  <si>
    <t>Sound recording studio or agency services</t>
  </si>
  <si>
    <t>(zk)</t>
  </si>
  <si>
    <t>Broadcasting service</t>
  </si>
  <si>
    <t>(zl)</t>
  </si>
  <si>
    <t>Insurance auxiliary service in relation to general insurance</t>
  </si>
  <si>
    <t>(zm)</t>
  </si>
  <si>
    <t>Banking and other Financial services</t>
  </si>
  <si>
    <t>(zn)</t>
  </si>
  <si>
    <t>Port service (major ports)</t>
  </si>
  <si>
    <t>(zq)</t>
  </si>
  <si>
    <t>Beauty parlours /beauty treatment</t>
  </si>
  <si>
    <t>(zr)</t>
  </si>
  <si>
    <t>Cargo handling service</t>
  </si>
  <si>
    <t>(zs)</t>
  </si>
  <si>
    <t>Cable operators</t>
  </si>
  <si>
    <t>(zt)</t>
  </si>
  <si>
    <t>Dry cleaning service</t>
  </si>
  <si>
    <t>(zu)</t>
  </si>
  <si>
    <t>Event management</t>
  </si>
  <si>
    <t>(zv)</t>
  </si>
  <si>
    <t>Fashion design</t>
  </si>
  <si>
    <t>(zw)</t>
  </si>
  <si>
    <t>Health club and fitness centre service</t>
  </si>
  <si>
    <t>(zx)</t>
  </si>
  <si>
    <t>Life insurance service</t>
  </si>
  <si>
    <t>(zy)</t>
  </si>
  <si>
    <t>Insurance auxiliary service concerning life insurance business</t>
  </si>
  <si>
    <t>(zz)</t>
  </si>
  <si>
    <t>Rail travel agent's service</t>
  </si>
  <si>
    <t>(zza)</t>
  </si>
  <si>
    <t>Storage and warehousing services</t>
  </si>
  <si>
    <t>(zzb)</t>
  </si>
  <si>
    <t>Business auxiliary service</t>
  </si>
  <si>
    <t>(zzc)</t>
  </si>
  <si>
    <t>Commercial training or coaching</t>
  </si>
  <si>
    <t>(zzd)</t>
  </si>
  <si>
    <t>Erection, commissioning and installation</t>
  </si>
  <si>
    <t>(zze)</t>
  </si>
  <si>
    <t>Franchise service</t>
  </si>
  <si>
    <t>(zzf)</t>
  </si>
  <si>
    <t>Internet café</t>
  </si>
  <si>
    <t>(zzg)</t>
  </si>
  <si>
    <t>Maintenance or repair service</t>
  </si>
  <si>
    <t>(zzh)</t>
  </si>
  <si>
    <t>Technical testing and analysis service</t>
  </si>
  <si>
    <t>(zzi)</t>
  </si>
  <si>
    <t>Technical inspection and certification agency service</t>
  </si>
  <si>
    <t>(zzk)</t>
  </si>
  <si>
    <t>Foreign exchange broker service</t>
  </si>
  <si>
    <t>(zzl)</t>
  </si>
  <si>
    <t>Other port (minor port) service</t>
  </si>
  <si>
    <t>(zzm)</t>
  </si>
  <si>
    <t>Airport services by airport authority</t>
  </si>
  <si>
    <t>(zzn)</t>
  </si>
  <si>
    <t>Transport of goods by air</t>
  </si>
  <si>
    <t>(zzo)</t>
  </si>
  <si>
    <t>Business exhibition service</t>
  </si>
  <si>
    <t>(zzp)</t>
  </si>
  <si>
    <t>Transport of goods by road/goods transport agency service</t>
  </si>
  <si>
    <t>(zzq)</t>
  </si>
  <si>
    <t>Construction services other than residential complex, including commercial/industrial buildings or civil structures</t>
  </si>
  <si>
    <t>(zzr)</t>
  </si>
  <si>
    <t>Services by holder of intellectual property right providing intellectual property services other than copyright</t>
  </si>
  <si>
    <t>(zzs)</t>
  </si>
  <si>
    <t>Opinion poll agency service</t>
  </si>
  <si>
    <t>(zzt)</t>
  </si>
  <si>
    <t>Outdoor catering</t>
  </si>
  <si>
    <t>(zzu)</t>
  </si>
  <si>
    <t>Services by a programme producer</t>
  </si>
  <si>
    <t>(zzv)</t>
  </si>
  <si>
    <t>Survey and exploration of mineral</t>
  </si>
  <si>
    <t>(zzw)</t>
  </si>
  <si>
    <t>Pandal or shamiana service</t>
  </si>
  <si>
    <t>(zzx)</t>
  </si>
  <si>
    <t>Travel agent for booking of passage(other than air/rail travel agents)</t>
  </si>
  <si>
    <t>(zzy)</t>
  </si>
  <si>
    <t>Services provided by recognised/registered associations in relation to forward contracts</t>
  </si>
  <si>
    <t>(zzz)</t>
  </si>
  <si>
    <t>Transport of goods through pipeline or other conduit</t>
  </si>
  <si>
    <t>(zzza)</t>
  </si>
  <si>
    <t>Site formation and clearance, excavation, earth moving and demolition services</t>
  </si>
  <si>
    <t>(zzzb)</t>
  </si>
  <si>
    <t>Dredging of rivers, ports harbours, backwaters, estuaries, etc.</t>
  </si>
  <si>
    <t>(zzzc)</t>
  </si>
  <si>
    <t>Survey and map making service</t>
  </si>
  <si>
    <t>(zzzd)</t>
  </si>
  <si>
    <t>Cleaning services</t>
  </si>
  <si>
    <t>(zzze)</t>
  </si>
  <si>
    <t>Club or association service</t>
  </si>
  <si>
    <t>(zzzf)</t>
  </si>
  <si>
    <t>Packaging service</t>
  </si>
  <si>
    <t>(zzzg)</t>
  </si>
  <si>
    <t>Mailing list compilation and mailing service</t>
  </si>
  <si>
    <t>(zzzh)</t>
  </si>
  <si>
    <t>Construction of residential complex service</t>
  </si>
  <si>
    <t>(zzzi)</t>
  </si>
  <si>
    <t>Service provided by a registrar to an issue</t>
  </si>
  <si>
    <t>(zzzj)</t>
  </si>
  <si>
    <t>Service provided by a share transfer agent</t>
  </si>
  <si>
    <t>(zzzk)</t>
  </si>
  <si>
    <t>Automated Teller Machine operations, maintenance or management service</t>
  </si>
  <si>
    <t>(zzzl)</t>
  </si>
  <si>
    <t>Service provided by a recovery agent</t>
  </si>
  <si>
    <t>(zzzm)</t>
  </si>
  <si>
    <t>Selling of space or time slots for advertisements</t>
  </si>
  <si>
    <t>(zzzn)</t>
  </si>
  <si>
    <t>Sponsorship service provided to body-corporate or firm including sports sponsorships</t>
  </si>
  <si>
    <t>(zzzo)</t>
  </si>
  <si>
    <t>Transport of passengers embarking on domestic/international journey by air</t>
  </si>
  <si>
    <t>(zzzp)</t>
  </si>
  <si>
    <t>Transport of goods by rail including transport of goods in containers by rail (for the present, transport of passengers by rail in air-conditioned class/first class also may be paid under this description/accounting code)</t>
  </si>
  <si>
    <t>(zzzq)</t>
  </si>
  <si>
    <t>Business support service</t>
  </si>
  <si>
    <t>(zzzr)</t>
  </si>
  <si>
    <t>Auction service</t>
  </si>
  <si>
    <t>(zzzs)</t>
  </si>
  <si>
    <t>Public relation management service</t>
  </si>
  <si>
    <t>(zzzt)</t>
  </si>
  <si>
    <t>Ship management service</t>
  </si>
  <si>
    <t>(zzzu)</t>
  </si>
  <si>
    <t>Internet telecommunication services (includes internet telephony Service which became taxable from 01.05.2006)</t>
  </si>
  <si>
    <t>(zzzv)</t>
  </si>
  <si>
    <t>Transport of persons by cruise ship</t>
  </si>
  <si>
    <t>(zzzw)</t>
  </si>
  <si>
    <t>Credit card, debit card, charge card or other payment card related services</t>
  </si>
  <si>
    <t>(zzzx)</t>
  </si>
  <si>
    <t>Services of telegraph authority in relation to telecommunication service</t>
  </si>
  <si>
    <t>(zzzy)</t>
  </si>
  <si>
    <t>Mining of mineral, oil or gas service</t>
  </si>
  <si>
    <t>(zzzz)</t>
  </si>
  <si>
    <t>Renting of immovable property services</t>
  </si>
  <si>
    <t>(zzzza)</t>
  </si>
  <si>
    <t>Works contract service</t>
  </si>
  <si>
    <t>(zzzzb)</t>
  </si>
  <si>
    <t>Development and supply of content for use in telecom services, advertising agency, etc.</t>
  </si>
  <si>
    <t>(zzzzc)</t>
  </si>
  <si>
    <t>Asset management including portfolio management and fund management</t>
  </si>
  <si>
    <t>(zzzzd)</t>
  </si>
  <si>
    <t>Design service other than interior decoration and fashion designing</t>
  </si>
  <si>
    <t>(zzzze)</t>
  </si>
  <si>
    <t>Information technology software service</t>
  </si>
  <si>
    <t>(zzzzf)</t>
  </si>
  <si>
    <t>Services provided by an insurer of life insurance under Unit Linked Insurance Plan(ULIP)</t>
  </si>
  <si>
    <t>(zzzzg)</t>
  </si>
  <si>
    <t>Services provided by a recognized stock exchange in relation to transaction in securities</t>
  </si>
  <si>
    <t>(zzzzh)</t>
  </si>
  <si>
    <t>Services provided by recognised/registered associations in relation to clearance or settlement of transactions in goods or forward contracts</t>
  </si>
  <si>
    <t>(zzzzi)</t>
  </si>
  <si>
    <t>Services provided by a processing and clearinghouse in relation to securities, goods and forward contracts</t>
  </si>
  <si>
    <t>(zzzzj)</t>
  </si>
  <si>
    <t>Services provided by any person in relation to supply of tangible goods</t>
  </si>
  <si>
    <t>(zzzzk)</t>
  </si>
  <si>
    <t>Cosmetic and plastic surgery service</t>
  </si>
  <si>
    <t>(zzzzl)</t>
  </si>
  <si>
    <t>Transport of goods by coastal shipping (services by way of transportation of goods by inland waterways is placed in the negative list)</t>
  </si>
  <si>
    <t>(zzzzm)</t>
  </si>
  <si>
    <t>Legal consultancy service</t>
  </si>
  <si>
    <t>(zzzzn)</t>
  </si>
  <si>
    <t>Promotion, marketing , organizing or assisting in organizing games of chance including lottery, etc.</t>
  </si>
  <si>
    <t>(zzzzo)</t>
  </si>
  <si>
    <t>Health services by a clinical establishment, health check-up/diagnosis , etc.</t>
  </si>
  <si>
    <t>(zzzzp)</t>
  </si>
  <si>
    <t>Maintenance of medical records</t>
  </si>
  <si>
    <t>(zzzzq)</t>
  </si>
  <si>
    <t>Service of promotion or marketing of brand of goods/services/events</t>
  </si>
  <si>
    <t>(zzzzr)</t>
  </si>
  <si>
    <t>Service of permitting commercial use or exploitation of events</t>
  </si>
  <si>
    <t>(zzzzs)</t>
  </si>
  <si>
    <t>Electricity exchange service</t>
  </si>
  <si>
    <t>(zzzzt)</t>
  </si>
  <si>
    <t>Copyright service - transfer temporarily/ permit use or enjoyment</t>
  </si>
  <si>
    <t>(zzzzu)</t>
  </si>
  <si>
    <t>Special services provided by builders</t>
  </si>
  <si>
    <t>(zzzzv)</t>
  </si>
  <si>
    <t>Restaurant service</t>
  </si>
  <si>
    <t>(zzzzw)</t>
  </si>
  <si>
    <t> Service of providing accommodation in hotels, inn, guest house, club or campsite whatever name called.</t>
  </si>
  <si>
    <t>Other taxable services [ services other than the 119 listed above]</t>
  </si>
  <si>
    <t>Primary Education Cess</t>
  </si>
  <si>
    <t> 00440298</t>
  </si>
  <si>
    <t>Secondary and Higher Education Cess</t>
  </si>
  <si>
    <t> 00440426</t>
  </si>
  <si>
    <t>Interest</t>
  </si>
  <si>
    <t>Tax</t>
  </si>
  <si>
    <t>Section 65(105)</t>
  </si>
  <si>
    <t>Education Cess</t>
  </si>
  <si>
    <t>Amounts (Rs.)</t>
  </si>
  <si>
    <t>Amount (Rs.)</t>
  </si>
  <si>
    <t>Amount</t>
  </si>
  <si>
    <t>Services of an insurance agent to any person carrying on insurance business</t>
  </si>
  <si>
    <t>-</t>
  </si>
  <si>
    <t>Services  of goods transport agency in respect of transportation  of goods by road</t>
  </si>
  <si>
    <t xml:space="preserve">Services  by way of sponsorship </t>
  </si>
  <si>
    <t>Services  of an arbitral tribunal</t>
  </si>
  <si>
    <t>Services of directors of a company</t>
  </si>
  <si>
    <t>Support services by Government or local authority</t>
  </si>
  <si>
    <t>Import of Service</t>
  </si>
  <si>
    <t>9(a)</t>
  </si>
  <si>
    <t>9(b)</t>
  </si>
  <si>
    <t>Supply of manpower for any purpose or security services</t>
  </si>
  <si>
    <t>11(a)</t>
  </si>
  <si>
    <t>11(b)</t>
  </si>
  <si>
    <t>11(c)</t>
  </si>
  <si>
    <t>Service Recipient</t>
  </si>
  <si>
    <t>Service Provider</t>
  </si>
  <si>
    <t>Service Recipient (%)</t>
  </si>
  <si>
    <t>Service Provider (%)</t>
  </si>
  <si>
    <t>Description of a Service</t>
  </si>
  <si>
    <r>
      <t xml:space="preserve">Renting of a  motor vehicle designed to carry passengers on </t>
    </r>
    <r>
      <rPr>
        <b/>
        <sz val="11"/>
        <color indexed="8"/>
        <rFont val="Calibri"/>
        <family val="2"/>
      </rPr>
      <t>abated value</t>
    </r>
  </si>
  <si>
    <r>
      <t xml:space="preserve">Renting of a  motor vehicle designed to carry passengers on </t>
    </r>
    <r>
      <rPr>
        <b/>
        <sz val="11"/>
        <color indexed="8"/>
        <rFont val="Calibri"/>
        <family val="2"/>
      </rPr>
      <t>non abated value</t>
    </r>
  </si>
  <si>
    <t>Total Service Tax Collected (Rs.)</t>
  </si>
  <si>
    <t>NO alteration / Correction should be made in the row or column which are grey color marked.</t>
  </si>
  <si>
    <t>Legal Consultancy Service (individual/firm)</t>
  </si>
  <si>
    <t>Works contract - Original Work</t>
  </si>
  <si>
    <t>Works contract - AMC</t>
  </si>
  <si>
    <t>Works contract - Other than above</t>
  </si>
  <si>
    <t>Total Service Tax Set-off availed (Rs.)</t>
  </si>
  <si>
    <t>Total Service Tax Liability under Reverse Charge Mechanism (Rs.)</t>
  </si>
  <si>
    <t>Taxable Services Provided during the Period</t>
  </si>
  <si>
    <t>Service Tax Set-off Availed during the Period</t>
  </si>
  <si>
    <t>Service Tax Liability under Reverse Charge Mechanism</t>
  </si>
  <si>
    <t>Total Sales / Services Provided during the month</t>
  </si>
  <si>
    <t>Other Taxable Services</t>
  </si>
  <si>
    <t>Works Contract Service</t>
  </si>
  <si>
    <t>Good Transport Agency</t>
  </si>
  <si>
    <t>A]</t>
  </si>
  <si>
    <t>Higher Edu. Cess</t>
  </si>
  <si>
    <t>Penalty</t>
  </si>
  <si>
    <t>Less :- Total Set-off available</t>
  </si>
  <si>
    <t>B]</t>
  </si>
  <si>
    <t>Net Service Tax Payable without Set-off</t>
  </si>
  <si>
    <t>Net Amount</t>
  </si>
  <si>
    <t>Net Service Tax Payable availing Set-off</t>
  </si>
  <si>
    <t>Service Tax Payable under Reverse Charge Mechanism</t>
  </si>
  <si>
    <t>C]</t>
  </si>
  <si>
    <t>a)</t>
  </si>
  <si>
    <t>b)</t>
  </si>
  <si>
    <t>Net ST Payable under Reverse Charge Mechanism</t>
  </si>
  <si>
    <t>Challan Details</t>
  </si>
  <si>
    <t>Date</t>
  </si>
  <si>
    <t>BSR Code</t>
  </si>
  <si>
    <t>Challan No.</t>
  </si>
  <si>
    <t>Challan Details for Service Recipient</t>
  </si>
  <si>
    <t>Challan Details for Service Provider</t>
  </si>
  <si>
    <t>Instructions :-</t>
  </si>
  <si>
    <t>This is Service Tax Calculation Sheet made for internal Purpose only.</t>
  </si>
  <si>
    <t>Suggetions :-</t>
  </si>
  <si>
    <t>Non-Taxable Services</t>
  </si>
  <si>
    <t>Sale Taxable @ 12.5%</t>
  </si>
  <si>
    <t>c)</t>
  </si>
  <si>
    <t>Sale Taxable @ 5%</t>
  </si>
  <si>
    <t>d)</t>
  </si>
  <si>
    <t>Any other Income</t>
  </si>
  <si>
    <t>Net</t>
  </si>
  <si>
    <t>D]</t>
  </si>
  <si>
    <t>Other Sales during the Period</t>
  </si>
  <si>
    <t>Other Sales Invoices During the Period</t>
  </si>
  <si>
    <t>Any other Details</t>
  </si>
  <si>
    <t>Total Amount (Rs.) [A+B+C+D]</t>
  </si>
  <si>
    <t>Row or Column with no color should only be fill.</t>
  </si>
  <si>
    <t>In Final Service Tax Liability Sheet row with RED Color should also be fill.</t>
  </si>
  <si>
    <t>If any discripancies were found in this workbook; kindly bring to our notice the same immediately.</t>
  </si>
  <si>
    <t>In case of Sales Return; give Total Sales Less Sales Returns during the Period in the Net Amount Column.</t>
  </si>
  <si>
    <t>In case of Purchase Return; give Total Purchases Less Returns during the Period in the Net Amount Column.</t>
  </si>
  <si>
    <t>Maintenance or repair service (AMC)</t>
  </si>
  <si>
    <t>Set-off Carry forward to Next Period</t>
  </si>
  <si>
    <t>Set-off Carry forward from Last Period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</si>
</sst>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8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rgb="FFFFFF00"/>
      </top>
      <bottom style="hair">
        <color rgb="FFFFFF00"/>
      </bottom>
      <diagonal/>
    </border>
    <border>
      <left style="medium">
        <color indexed="64"/>
      </left>
      <right/>
      <top style="hair">
        <color rgb="FFFFFF00"/>
      </top>
      <bottom style="hair">
        <color rgb="FFFFFF00"/>
      </bottom>
      <diagonal/>
    </border>
    <border>
      <left/>
      <right style="medium">
        <color indexed="64"/>
      </right>
      <top style="hair">
        <color rgb="FFFFFF00"/>
      </top>
      <bottom style="hair">
        <color rgb="FFFFFF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rgb="FFFFFF00"/>
      </bottom>
      <diagonal/>
    </border>
    <border>
      <left style="medium">
        <color indexed="64"/>
      </left>
      <right style="medium">
        <color indexed="64"/>
      </right>
      <top style="hair">
        <color rgb="FFFFFF00"/>
      </top>
      <bottom style="medium">
        <color indexed="64"/>
      </bottom>
      <diagonal/>
    </border>
    <border>
      <left style="medium">
        <color indexed="64"/>
      </left>
      <right/>
      <top style="hair">
        <color rgb="FFFFFF00"/>
      </top>
      <bottom style="medium">
        <color indexed="64"/>
      </bottom>
      <diagonal/>
    </border>
    <border>
      <left/>
      <right style="medium">
        <color indexed="64"/>
      </right>
      <top style="hair">
        <color rgb="FFFFFF00"/>
      </top>
      <bottom style="medium">
        <color indexed="64"/>
      </bottom>
      <diagonal/>
    </border>
    <border>
      <left/>
      <right/>
      <top style="hair">
        <color rgb="FFFFFF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rgb="FFFFFF00"/>
      </bottom>
      <diagonal/>
    </border>
    <border>
      <left/>
      <right/>
      <top/>
      <bottom style="hair">
        <color rgb="FFFFFF00"/>
      </bottom>
      <diagonal/>
    </border>
    <border>
      <left/>
      <right style="medium">
        <color indexed="64"/>
      </right>
      <top/>
      <bottom style="hair">
        <color rgb="FFFFFF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rgb="FFFFFF00"/>
      </top>
      <bottom/>
      <diagonal/>
    </border>
    <border>
      <left style="medium">
        <color indexed="64"/>
      </left>
      <right style="medium">
        <color indexed="64"/>
      </right>
      <top style="hair">
        <color rgb="FFFFFF00"/>
      </top>
      <bottom/>
      <diagonal/>
    </border>
    <border>
      <left/>
      <right style="medium">
        <color indexed="64"/>
      </right>
      <top style="hair">
        <color rgb="FFFFFF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FFFF00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43" fontId="3" fillId="2" borderId="4" xfId="1" applyFont="1" applyFill="1" applyBorder="1" applyAlignment="1">
      <alignment horizontal="right" vertical="top"/>
    </xf>
    <xf numFmtId="43" fontId="3" fillId="2" borderId="9" xfId="1" applyFont="1" applyFill="1" applyBorder="1" applyAlignment="1">
      <alignment horizontal="right" vertical="top"/>
    </xf>
    <xf numFmtId="43" fontId="3" fillId="2" borderId="10" xfId="1" applyFont="1" applyFill="1" applyBorder="1" applyAlignment="1">
      <alignment horizontal="right" vertical="top"/>
    </xf>
    <xf numFmtId="43" fontId="3" fillId="2" borderId="5" xfId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right" vertical="top"/>
    </xf>
    <xf numFmtId="0" fontId="4" fillId="3" borderId="1" xfId="0" applyFont="1" applyFill="1" applyBorder="1" applyAlignment="1" applyProtection="1">
      <alignment horizontal="center" vertical="top"/>
      <protection hidden="1"/>
    </xf>
    <xf numFmtId="43" fontId="3" fillId="3" borderId="2" xfId="1" applyFont="1" applyFill="1" applyBorder="1" applyAlignment="1" applyProtection="1">
      <alignment horizontal="right" vertical="top"/>
      <protection hidden="1"/>
    </xf>
    <xf numFmtId="43" fontId="3" fillId="3" borderId="9" xfId="1" applyFont="1" applyFill="1" applyBorder="1" applyAlignment="1" applyProtection="1">
      <alignment horizontal="right" vertical="top"/>
      <protection hidden="1"/>
    </xf>
    <xf numFmtId="43" fontId="4" fillId="3" borderId="1" xfId="1" applyFont="1" applyFill="1" applyBorder="1" applyAlignment="1" applyProtection="1">
      <alignment horizontal="center"/>
      <protection hidden="1"/>
    </xf>
    <xf numFmtId="43" fontId="3" fillId="3" borderId="10" xfId="1" applyFont="1" applyFill="1" applyBorder="1" applyAlignment="1" applyProtection="1">
      <alignment horizontal="right" vertical="top"/>
      <protection hidden="1"/>
    </xf>
    <xf numFmtId="43" fontId="4" fillId="3" borderId="1" xfId="1" applyFont="1" applyFill="1" applyBorder="1" applyAlignment="1">
      <alignment horizontal="center"/>
    </xf>
    <xf numFmtId="43" fontId="5" fillId="3" borderId="1" xfId="1" applyFont="1" applyFill="1" applyBorder="1"/>
    <xf numFmtId="0" fontId="0" fillId="0" borderId="0" xfId="0" applyAlignment="1">
      <alignment horizontal="center"/>
    </xf>
    <xf numFmtId="43" fontId="3" fillId="3" borderId="12" xfId="1" applyFont="1" applyFill="1" applyBorder="1" applyAlignment="1" applyProtection="1">
      <alignment horizontal="right" vertical="top"/>
      <protection hidden="1"/>
    </xf>
    <xf numFmtId="0" fontId="2" fillId="0" borderId="0" xfId="0" applyFont="1" applyAlignment="1"/>
    <xf numFmtId="0" fontId="5" fillId="0" borderId="0" xfId="0" applyFont="1" applyAlignment="1"/>
    <xf numFmtId="0" fontId="4" fillId="3" borderId="15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4" fillId="3" borderId="18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top"/>
    </xf>
    <xf numFmtId="0" fontId="3" fillId="3" borderId="19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4" fillId="3" borderId="20" xfId="0" applyFont="1" applyFill="1" applyBorder="1" applyAlignment="1">
      <alignment horizontal="center" vertical="top"/>
    </xf>
    <xf numFmtId="0" fontId="4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top"/>
    </xf>
    <xf numFmtId="0" fontId="3" fillId="3" borderId="22" xfId="0" applyFont="1" applyFill="1" applyBorder="1" applyAlignment="1">
      <alignment horizontal="center" vertical="top"/>
    </xf>
    <xf numFmtId="43" fontId="3" fillId="3" borderId="15" xfId="1" applyFont="1" applyFill="1" applyBorder="1" applyAlignment="1" applyProtection="1">
      <alignment horizontal="right" vertical="top"/>
      <protection hidden="1"/>
    </xf>
    <xf numFmtId="43" fontId="3" fillId="3" borderId="11" xfId="1" applyFont="1" applyFill="1" applyBorder="1" applyAlignment="1" applyProtection="1">
      <alignment horizontal="right" vertical="top"/>
      <protection hidden="1"/>
    </xf>
    <xf numFmtId="43" fontId="3" fillId="3" borderId="17" xfId="1" applyFont="1" applyFill="1" applyBorder="1" applyAlignment="1" applyProtection="1">
      <alignment horizontal="right" vertical="top"/>
      <protection hidden="1"/>
    </xf>
    <xf numFmtId="43" fontId="3" fillId="3" borderId="21" xfId="1" applyFont="1" applyFill="1" applyBorder="1" applyAlignment="1" applyProtection="1">
      <alignment horizontal="right" vertical="top"/>
      <protection hidden="1"/>
    </xf>
    <xf numFmtId="43" fontId="3" fillId="3" borderId="20" xfId="1" applyFont="1" applyFill="1" applyBorder="1" applyAlignment="1" applyProtection="1">
      <alignment horizontal="right" vertical="top"/>
      <protection hidden="1"/>
    </xf>
    <xf numFmtId="43" fontId="3" fillId="3" borderId="22" xfId="1" applyFont="1" applyFill="1" applyBorder="1" applyAlignment="1" applyProtection="1">
      <alignment horizontal="right" vertical="top"/>
      <protection hidden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3" fontId="3" fillId="3" borderId="16" xfId="1" applyFont="1" applyFill="1" applyBorder="1" applyAlignment="1" applyProtection="1">
      <alignment horizontal="right" vertical="top"/>
      <protection hidden="1"/>
    </xf>
    <xf numFmtId="43" fontId="4" fillId="3" borderId="11" xfId="1" applyFont="1" applyFill="1" applyBorder="1" applyAlignment="1">
      <alignment horizontal="right" vertical="top"/>
    </xf>
    <xf numFmtId="43" fontId="3" fillId="3" borderId="23" xfId="1" applyFont="1" applyFill="1" applyBorder="1" applyAlignment="1" applyProtection="1">
      <alignment horizontal="right" vertical="top"/>
      <protection hidden="1"/>
    </xf>
    <xf numFmtId="43" fontId="3" fillId="3" borderId="24" xfId="1" applyFont="1" applyFill="1" applyBorder="1" applyAlignment="1" applyProtection="1">
      <alignment horizontal="right" vertical="top"/>
      <protection hidden="1"/>
    </xf>
    <xf numFmtId="43" fontId="4" fillId="3" borderId="23" xfId="1" applyFont="1" applyFill="1" applyBorder="1" applyAlignment="1">
      <alignment horizontal="right" vertical="top"/>
    </xf>
    <xf numFmtId="43" fontId="4" fillId="3" borderId="24" xfId="1" applyFont="1" applyFill="1" applyBorder="1" applyAlignment="1">
      <alignment horizontal="right" vertical="top"/>
    </xf>
    <xf numFmtId="0" fontId="4" fillId="3" borderId="11" xfId="0" applyFont="1" applyFill="1" applyBorder="1" applyAlignment="1"/>
    <xf numFmtId="0" fontId="4" fillId="3" borderId="11" xfId="0" applyFont="1" applyFill="1" applyBorder="1" applyAlignment="1">
      <alignment vertical="top" wrapText="1"/>
    </xf>
    <xf numFmtId="0" fontId="4" fillId="3" borderId="25" xfId="0" applyFont="1" applyFill="1" applyBorder="1" applyAlignment="1">
      <alignment horizontal="center" vertical="top"/>
    </xf>
    <xf numFmtId="0" fontId="4" fillId="3" borderId="24" xfId="0" applyFont="1" applyFill="1" applyBorder="1" applyAlignment="1"/>
    <xf numFmtId="0" fontId="4" fillId="3" borderId="24" xfId="0" applyFont="1" applyFill="1" applyBorder="1" applyAlignment="1">
      <alignment vertical="top" wrapText="1"/>
    </xf>
    <xf numFmtId="0" fontId="3" fillId="3" borderId="24" xfId="0" applyFont="1" applyFill="1" applyBorder="1" applyAlignment="1">
      <alignment horizontal="center" vertical="top"/>
    </xf>
    <xf numFmtId="0" fontId="3" fillId="3" borderId="26" xfId="0" applyFont="1" applyFill="1" applyBorder="1" applyAlignment="1">
      <alignment horizontal="center" vertical="top"/>
    </xf>
    <xf numFmtId="43" fontId="3" fillId="3" borderId="25" xfId="1" applyFont="1" applyFill="1" applyBorder="1" applyAlignment="1" applyProtection="1">
      <alignment horizontal="right" vertical="top"/>
      <protection hidden="1"/>
    </xf>
    <xf numFmtId="43" fontId="3" fillId="3" borderId="26" xfId="1" applyFont="1" applyFill="1" applyBorder="1" applyAlignment="1" applyProtection="1">
      <alignment horizontal="right" vertical="top"/>
      <protection hidden="1"/>
    </xf>
    <xf numFmtId="164" fontId="5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right" vertical="center"/>
    </xf>
    <xf numFmtId="43" fontId="3" fillId="2" borderId="10" xfId="1" applyFont="1" applyFill="1" applyBorder="1" applyAlignment="1">
      <alignment horizontal="right" vertical="center"/>
    </xf>
    <xf numFmtId="43" fontId="3" fillId="3" borderId="15" xfId="1" applyFont="1" applyFill="1" applyBorder="1" applyAlignment="1" applyProtection="1">
      <alignment horizontal="right" vertical="center"/>
      <protection hidden="1"/>
    </xf>
    <xf numFmtId="43" fontId="3" fillId="3" borderId="11" xfId="1" applyFont="1" applyFill="1" applyBorder="1" applyAlignment="1" applyProtection="1">
      <alignment horizontal="right" vertical="center"/>
      <protection hidden="1"/>
    </xf>
    <xf numFmtId="43" fontId="3" fillId="2" borderId="4" xfId="1" applyFont="1" applyFill="1" applyBorder="1" applyAlignment="1">
      <alignment horizontal="right" vertical="center"/>
    </xf>
    <xf numFmtId="43" fontId="3" fillId="3" borderId="21" xfId="1" applyFont="1" applyFill="1" applyBorder="1" applyAlignment="1" applyProtection="1">
      <alignment horizontal="right" vertical="center"/>
      <protection hidden="1"/>
    </xf>
    <xf numFmtId="43" fontId="3" fillId="3" borderId="20" xfId="1" applyFont="1" applyFill="1" applyBorder="1" applyAlignment="1" applyProtection="1">
      <alignment horizontal="right" vertical="center"/>
      <protection hidden="1"/>
    </xf>
    <xf numFmtId="43" fontId="3" fillId="2" borderId="5" xfId="1" applyFont="1" applyFill="1" applyBorder="1" applyAlignment="1">
      <alignment horizontal="right" vertical="center"/>
    </xf>
    <xf numFmtId="43" fontId="3" fillId="3" borderId="2" xfId="1" applyFont="1" applyFill="1" applyBorder="1" applyAlignment="1" applyProtection="1">
      <alignment horizontal="right" vertical="center"/>
      <protection hidden="1"/>
    </xf>
    <xf numFmtId="43" fontId="3" fillId="3" borderId="10" xfId="1" applyFont="1" applyFill="1" applyBorder="1" applyAlignment="1" applyProtection="1">
      <alignment horizontal="right" vertical="center"/>
      <protection hidden="1"/>
    </xf>
    <xf numFmtId="43" fontId="3" fillId="3" borderId="9" xfId="1" applyFont="1" applyFill="1" applyBorder="1" applyAlignment="1" applyProtection="1">
      <alignment horizontal="right" vertical="center"/>
      <protection hidden="1"/>
    </xf>
    <xf numFmtId="43" fontId="3" fillId="3" borderId="16" xfId="1" applyFont="1" applyFill="1" applyBorder="1" applyAlignment="1" applyProtection="1">
      <alignment horizontal="right" vertical="center"/>
      <protection hidden="1"/>
    </xf>
    <xf numFmtId="43" fontId="3" fillId="3" borderId="25" xfId="1" applyFont="1" applyFill="1" applyBorder="1" applyAlignment="1" applyProtection="1">
      <alignment horizontal="right" vertical="center"/>
      <protection hidden="1"/>
    </xf>
    <xf numFmtId="43" fontId="3" fillId="3" borderId="24" xfId="1" applyFont="1" applyFill="1" applyBorder="1" applyAlignment="1" applyProtection="1">
      <alignment horizontal="right" vertical="center"/>
      <protection hidden="1"/>
    </xf>
    <xf numFmtId="43" fontId="5" fillId="3" borderId="1" xfId="1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9" fontId="2" fillId="3" borderId="16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19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9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9" fontId="2" fillId="3" borderId="22" xfId="0" applyNumberFormat="1" applyFont="1" applyFill="1" applyBorder="1" applyAlignment="1">
      <alignment horizontal="center" vertical="center"/>
    </xf>
    <xf numFmtId="10" fontId="2" fillId="3" borderId="16" xfId="0" applyNumberFormat="1" applyFont="1" applyFill="1" applyBorder="1" applyAlignment="1">
      <alignment horizontal="center" vertical="center"/>
    </xf>
    <xf numFmtId="10" fontId="2" fillId="3" borderId="2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2" fillId="0" borderId="0" xfId="0" applyFont="1" applyAlignment="1">
      <alignment horizontal="center"/>
    </xf>
    <xf numFmtId="10" fontId="2" fillId="3" borderId="12" xfId="0" applyNumberFormat="1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>
      <alignment horizontal="center" vertical="center"/>
    </xf>
    <xf numFmtId="43" fontId="3" fillId="3" borderId="17" xfId="1" applyFont="1" applyFill="1" applyBorder="1" applyAlignment="1" applyProtection="1">
      <alignment horizontal="right" vertical="center"/>
      <protection hidden="1"/>
    </xf>
    <xf numFmtId="0" fontId="4" fillId="3" borderId="21" xfId="0" applyFont="1" applyFill="1" applyBorder="1" applyAlignment="1">
      <alignment horizontal="center" vertical="center"/>
    </xf>
    <xf numFmtId="43" fontId="3" fillId="3" borderId="22" xfId="1" applyFont="1" applyFill="1" applyBorder="1" applyAlignment="1" applyProtection="1">
      <alignment horizontal="right" vertical="center"/>
      <protection hidden="1"/>
    </xf>
    <xf numFmtId="0" fontId="4" fillId="3" borderId="32" xfId="0" applyFont="1" applyFill="1" applyBorder="1" applyAlignment="1">
      <alignment horizontal="center" vertical="center"/>
    </xf>
    <xf numFmtId="43" fontId="3" fillId="3" borderId="32" xfId="1" applyFont="1" applyFill="1" applyBorder="1" applyAlignment="1" applyProtection="1">
      <alignment horizontal="right" vertical="center"/>
      <protection hidden="1"/>
    </xf>
    <xf numFmtId="43" fontId="3" fillId="3" borderId="33" xfId="1" applyFont="1" applyFill="1" applyBorder="1" applyAlignment="1" applyProtection="1">
      <alignment horizontal="right" vertical="center"/>
      <protection hidden="1"/>
    </xf>
    <xf numFmtId="43" fontId="3" fillId="3" borderId="34" xfId="1" applyFont="1" applyFill="1" applyBorder="1" applyAlignment="1" applyProtection="1">
      <alignment horizontal="right" vertical="center"/>
      <protection hidden="1"/>
    </xf>
    <xf numFmtId="0" fontId="4" fillId="3" borderId="31" xfId="0" applyFont="1" applyFill="1" applyBorder="1" applyAlignment="1">
      <alignment horizontal="center" vertical="center"/>
    </xf>
    <xf numFmtId="43" fontId="4" fillId="3" borderId="36" xfId="1" applyFont="1" applyFill="1" applyBorder="1" applyAlignment="1" applyProtection="1">
      <alignment horizontal="right" vertical="center"/>
      <protection hidden="1"/>
    </xf>
    <xf numFmtId="43" fontId="4" fillId="3" borderId="31" xfId="1" applyFont="1" applyFill="1" applyBorder="1" applyAlignment="1" applyProtection="1">
      <alignment horizontal="right" vertical="center"/>
      <protection hidden="1"/>
    </xf>
    <xf numFmtId="0" fontId="4" fillId="3" borderId="28" xfId="0" applyFont="1" applyFill="1" applyBorder="1" applyAlignment="1">
      <alignment horizontal="center" vertical="center"/>
    </xf>
    <xf numFmtId="43" fontId="3" fillId="3" borderId="28" xfId="1" applyFont="1" applyFill="1" applyBorder="1" applyAlignment="1" applyProtection="1">
      <alignment horizontal="right" vertical="center"/>
      <protection hidden="1"/>
    </xf>
    <xf numFmtId="43" fontId="3" fillId="3" borderId="35" xfId="1" applyFont="1" applyFill="1" applyBorder="1" applyAlignment="1" applyProtection="1">
      <alignment horizontal="right" vertical="center"/>
      <protection hidden="1"/>
    </xf>
    <xf numFmtId="43" fontId="3" fillId="3" borderId="30" xfId="1" applyFont="1" applyFill="1" applyBorder="1" applyAlignment="1" applyProtection="1">
      <alignment horizontal="right" vertical="center"/>
      <protection hidden="1"/>
    </xf>
    <xf numFmtId="0" fontId="4" fillId="3" borderId="18" xfId="0" applyFont="1" applyFill="1" applyBorder="1" applyAlignment="1">
      <alignment horizontal="center" vertical="center"/>
    </xf>
    <xf numFmtId="43" fontId="3" fillId="3" borderId="26" xfId="1" applyFont="1" applyFill="1" applyBorder="1" applyAlignment="1" applyProtection="1">
      <alignment horizontal="right" vertical="center"/>
      <protection hidden="1"/>
    </xf>
    <xf numFmtId="43" fontId="3" fillId="5" borderId="22" xfId="1" applyFont="1" applyFill="1" applyBorder="1" applyAlignment="1" applyProtection="1">
      <alignment horizontal="right" vertical="center"/>
      <protection hidden="1"/>
    </xf>
    <xf numFmtId="0" fontId="4" fillId="3" borderId="16" xfId="0" applyFont="1" applyFill="1" applyBorder="1" applyAlignment="1">
      <alignment horizontal="center" vertical="center" wrapText="1"/>
    </xf>
    <xf numFmtId="43" fontId="3" fillId="0" borderId="22" xfId="1" applyFont="1" applyFill="1" applyBorder="1" applyAlignment="1" applyProtection="1">
      <alignment horizontal="right" vertical="center"/>
      <protection hidden="1"/>
    </xf>
    <xf numFmtId="0" fontId="4" fillId="3" borderId="3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wrapText="1"/>
    </xf>
    <xf numFmtId="14" fontId="9" fillId="3" borderId="36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0" fillId="0" borderId="0" xfId="0" applyFont="1"/>
    <xf numFmtId="0" fontId="9" fillId="3" borderId="36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43" fontId="9" fillId="3" borderId="37" xfId="1" applyFont="1" applyFill="1" applyBorder="1" applyAlignment="1" applyProtection="1">
      <alignment vertical="center"/>
      <protection hidden="1"/>
    </xf>
    <xf numFmtId="43" fontId="9" fillId="3" borderId="37" xfId="1" applyFont="1" applyFill="1" applyBorder="1" applyAlignment="1" applyProtection="1">
      <alignment horizontal="center" vertical="center"/>
      <protection hidden="1"/>
    </xf>
    <xf numFmtId="43" fontId="3" fillId="5" borderId="20" xfId="1" applyFont="1" applyFill="1" applyBorder="1" applyAlignment="1" applyProtection="1">
      <alignment horizontal="right" vertical="center"/>
      <protection hidden="1"/>
    </xf>
    <xf numFmtId="43" fontId="3" fillId="6" borderId="21" xfId="1" applyFont="1" applyFill="1" applyBorder="1" applyAlignment="1" applyProtection="1">
      <alignment horizontal="right" vertical="center"/>
      <protection hidden="1"/>
    </xf>
    <xf numFmtId="0" fontId="9" fillId="3" borderId="20" xfId="0" applyFont="1" applyFill="1" applyBorder="1" applyAlignment="1">
      <alignment horizontal="center" vertical="center" wrapText="1"/>
    </xf>
    <xf numFmtId="43" fontId="8" fillId="3" borderId="21" xfId="1" applyFont="1" applyFill="1" applyBorder="1" applyAlignment="1" applyProtection="1">
      <alignment horizontal="right" vertical="center"/>
      <protection hidden="1"/>
    </xf>
    <xf numFmtId="43" fontId="8" fillId="3" borderId="20" xfId="1" applyFont="1" applyFill="1" applyBorder="1" applyAlignment="1" applyProtection="1">
      <alignment horizontal="right" vertical="center"/>
      <protection hidden="1"/>
    </xf>
    <xf numFmtId="43" fontId="8" fillId="3" borderId="22" xfId="1" applyFont="1" applyFill="1" applyBorder="1" applyAlignment="1" applyProtection="1">
      <alignment horizontal="right" vertical="center"/>
      <protection hidden="1"/>
    </xf>
    <xf numFmtId="43" fontId="9" fillId="3" borderId="1" xfId="1" applyFont="1" applyFill="1" applyBorder="1" applyAlignment="1">
      <alignment vertical="center"/>
    </xf>
    <xf numFmtId="43" fontId="3" fillId="3" borderId="39" xfId="1" applyFont="1" applyFill="1" applyBorder="1" applyAlignment="1" applyProtection="1">
      <alignment horizontal="right" vertical="center"/>
      <protection hidden="1"/>
    </xf>
    <xf numFmtId="43" fontId="4" fillId="5" borderId="36" xfId="1" applyFont="1" applyFill="1" applyBorder="1" applyAlignment="1" applyProtection="1">
      <alignment horizontal="right" vertical="center"/>
      <protection hidden="1"/>
    </xf>
    <xf numFmtId="43" fontId="4" fillId="5" borderId="31" xfId="1" applyFont="1" applyFill="1" applyBorder="1" applyAlignment="1" applyProtection="1">
      <alignment horizontal="right" vertical="center"/>
      <protection hidden="1"/>
    </xf>
    <xf numFmtId="43" fontId="4" fillId="6" borderId="36" xfId="1" applyFont="1" applyFill="1" applyBorder="1" applyAlignment="1" applyProtection="1">
      <alignment horizontal="right" vertical="center"/>
      <protection hidden="1"/>
    </xf>
    <xf numFmtId="43" fontId="9" fillId="3" borderId="37" xfId="1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>
      <alignment horizontal="center"/>
    </xf>
    <xf numFmtId="0" fontId="5" fillId="4" borderId="13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center" vertical="top"/>
      <protection hidden="1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hidden="1"/>
    </xf>
    <xf numFmtId="49" fontId="9" fillId="3" borderId="36" xfId="1" applyNumberFormat="1" applyFont="1" applyFill="1" applyBorder="1" applyAlignment="1" applyProtection="1">
      <alignment horizontal="center" vertical="center"/>
      <protection hidden="1"/>
    </xf>
    <xf numFmtId="49" fontId="9" fillId="3" borderId="38" xfId="1" applyNumberFormat="1" applyFont="1" applyFill="1" applyBorder="1" applyAlignment="1" applyProtection="1">
      <alignment horizontal="center" vertical="center"/>
      <protection hidden="1"/>
    </xf>
    <xf numFmtId="49" fontId="9" fillId="3" borderId="37" xfId="1" applyNumberFormat="1" applyFont="1" applyFill="1" applyBorder="1" applyAlignment="1" applyProtection="1">
      <alignment horizontal="center" vertical="center"/>
      <protection hidden="1"/>
    </xf>
    <xf numFmtId="43" fontId="9" fillId="3" borderId="36" xfId="1" applyFont="1" applyFill="1" applyBorder="1" applyAlignment="1" applyProtection="1">
      <alignment horizontal="center" vertical="center"/>
      <protection hidden="1"/>
    </xf>
    <xf numFmtId="43" fontId="9" fillId="3" borderId="38" xfId="1" applyFont="1" applyFill="1" applyBorder="1" applyAlignment="1" applyProtection="1">
      <alignment horizontal="center" vertical="center"/>
      <protection hidden="1"/>
    </xf>
    <xf numFmtId="43" fontId="9" fillId="3" borderId="37" xfId="1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18"/>
  <sheetViews>
    <sheetView topLeftCell="A7" workbookViewId="0">
      <selection activeCell="C18" sqref="C18"/>
    </sheetView>
  </sheetViews>
  <sheetFormatPr defaultRowHeight="15"/>
  <cols>
    <col min="2" max="2" width="5.5703125" style="20" customWidth="1"/>
    <col min="3" max="3" width="100.7109375" customWidth="1"/>
  </cols>
  <sheetData>
    <row r="3" spans="2:3">
      <c r="C3" s="130" t="s">
        <v>310</v>
      </c>
    </row>
    <row r="4" spans="2:3">
      <c r="B4" s="20">
        <v>1</v>
      </c>
      <c r="C4" s="131" t="s">
        <v>311</v>
      </c>
    </row>
    <row r="5" spans="2:3">
      <c r="B5" s="20">
        <v>2</v>
      </c>
      <c r="C5" t="s">
        <v>325</v>
      </c>
    </row>
    <row r="6" spans="2:3">
      <c r="B6" s="20">
        <v>3</v>
      </c>
      <c r="C6" t="s">
        <v>277</v>
      </c>
    </row>
    <row r="7" spans="2:3">
      <c r="B7" s="20">
        <v>4</v>
      </c>
      <c r="C7" t="s">
        <v>326</v>
      </c>
    </row>
    <row r="8" spans="2:3">
      <c r="B8" s="20">
        <v>5</v>
      </c>
      <c r="C8" t="s">
        <v>327</v>
      </c>
    </row>
    <row r="9" spans="2:3">
      <c r="B9" s="20">
        <v>6</v>
      </c>
      <c r="C9" t="s">
        <v>328</v>
      </c>
    </row>
    <row r="10" spans="2:3">
      <c r="B10" s="20">
        <v>7</v>
      </c>
      <c r="C10" t="s">
        <v>329</v>
      </c>
    </row>
    <row r="13" spans="2:3">
      <c r="C13" s="130" t="s">
        <v>312</v>
      </c>
    </row>
    <row r="14" spans="2:3">
      <c r="B14" s="20">
        <v>1</v>
      </c>
    </row>
    <row r="15" spans="2:3">
      <c r="B15" s="20">
        <v>2</v>
      </c>
    </row>
    <row r="16" spans="2:3">
      <c r="B16" s="20">
        <v>3</v>
      </c>
    </row>
    <row r="17" spans="2:2">
      <c r="B17" s="20">
        <v>4</v>
      </c>
    </row>
    <row r="18" spans="2:2">
      <c r="B18" s="20">
        <v>5</v>
      </c>
    </row>
  </sheetData>
  <sheetProtection password="CC12" sheet="1" objects="1" scenarios="1"/>
  <protectedRanges>
    <protectedRange sqref="C14:C18" name="Range1"/>
  </protectedRange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M133"/>
  <sheetViews>
    <sheetView tabSelected="1" topLeftCell="E1" workbookViewId="0">
      <pane ySplit="5" topLeftCell="A123" activePane="bottomLeft" state="frozen"/>
      <selection activeCell="F21" activeCellId="4" sqref="E19 E21 F21 F21 F21"/>
      <selection pane="bottomLeft" activeCell="I124" sqref="I124"/>
    </sheetView>
  </sheetViews>
  <sheetFormatPr defaultRowHeight="15"/>
  <cols>
    <col min="1" max="1" width="9.140625" style="1"/>
    <col min="2" max="2" width="5.42578125" style="2" bestFit="1" customWidth="1"/>
    <col min="3" max="3" width="10.85546875" style="2" customWidth="1"/>
    <col min="4" max="4" width="50.7109375" style="3" customWidth="1"/>
    <col min="5" max="5" width="13.5703125" style="1" bestFit="1" customWidth="1"/>
    <col min="6" max="6" width="8" style="1" bestFit="1" customWidth="1"/>
    <col min="7" max="7" width="9.28515625" style="1" bestFit="1" customWidth="1"/>
    <col min="8" max="8" width="9.140625" style="1"/>
    <col min="9" max="9" width="14.7109375" style="1" customWidth="1"/>
    <col min="10" max="10" width="9.140625" style="1" customWidth="1"/>
    <col min="11" max="11" width="14.7109375" style="1" customWidth="1"/>
    <col min="12" max="13" width="11.7109375" style="1" customWidth="1"/>
    <col min="14" max="16384" width="9.140625" style="1"/>
  </cols>
  <sheetData>
    <row r="2" spans="2:13">
      <c r="B2" s="148" t="s">
        <v>284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2:13" ht="15.75" thickBot="1"/>
    <row r="4" spans="2:13" ht="15.75" thickBot="1">
      <c r="B4" s="156" t="s">
        <v>0</v>
      </c>
      <c r="C4" s="157" t="s">
        <v>250</v>
      </c>
      <c r="D4" s="159" t="s">
        <v>1</v>
      </c>
      <c r="E4" s="156" t="s">
        <v>2</v>
      </c>
      <c r="F4" s="156"/>
      <c r="G4" s="156"/>
      <c r="I4" s="45" t="s">
        <v>319</v>
      </c>
      <c r="K4" s="152" t="s">
        <v>252</v>
      </c>
      <c r="L4" s="152"/>
      <c r="M4" s="152"/>
    </row>
    <row r="5" spans="2:13" ht="15.75" thickBot="1">
      <c r="B5" s="156"/>
      <c r="C5" s="158"/>
      <c r="D5" s="159"/>
      <c r="E5" s="9" t="s">
        <v>3</v>
      </c>
      <c r="F5" s="9" t="s">
        <v>248</v>
      </c>
      <c r="G5" s="9" t="s">
        <v>4</v>
      </c>
      <c r="I5" s="46" t="s">
        <v>253</v>
      </c>
      <c r="K5" s="13" t="s">
        <v>249</v>
      </c>
      <c r="L5" s="13" t="s">
        <v>248</v>
      </c>
      <c r="M5" s="13" t="s">
        <v>4</v>
      </c>
    </row>
    <row r="6" spans="2:13">
      <c r="B6" s="24">
        <v>1</v>
      </c>
      <c r="C6" s="25" t="s">
        <v>9</v>
      </c>
      <c r="D6" s="26" t="s">
        <v>10</v>
      </c>
      <c r="E6" s="27">
        <v>440013</v>
      </c>
      <c r="F6" s="27">
        <v>440016</v>
      </c>
      <c r="G6" s="28">
        <v>441299</v>
      </c>
      <c r="I6" s="4">
        <v>0</v>
      </c>
      <c r="K6" s="39">
        <f>ROUND(I6*12%,0)</f>
        <v>0</v>
      </c>
      <c r="L6" s="40">
        <v>0</v>
      </c>
      <c r="M6" s="41">
        <v>0</v>
      </c>
    </row>
    <row r="7" spans="2:13">
      <c r="B7" s="34">
        <v>2</v>
      </c>
      <c r="C7" s="35" t="s">
        <v>25</v>
      </c>
      <c r="D7" s="36" t="s">
        <v>26</v>
      </c>
      <c r="E7" s="37">
        <v>440032</v>
      </c>
      <c r="F7" s="37">
        <v>440033</v>
      </c>
      <c r="G7" s="38">
        <v>441304</v>
      </c>
      <c r="I7" s="4">
        <v>0</v>
      </c>
      <c r="K7" s="42">
        <f t="shared" ref="K7:K71" si="0">ROUND(I7*12%,0)</f>
        <v>0</v>
      </c>
      <c r="L7" s="43">
        <v>0</v>
      </c>
      <c r="M7" s="44">
        <v>0</v>
      </c>
    </row>
    <row r="8" spans="2:13">
      <c r="B8" s="34">
        <v>3</v>
      </c>
      <c r="C8" s="35" t="s">
        <v>117</v>
      </c>
      <c r="D8" s="36" t="s">
        <v>118</v>
      </c>
      <c r="E8" s="37">
        <v>440258</v>
      </c>
      <c r="F8" s="37">
        <v>440259</v>
      </c>
      <c r="G8" s="38">
        <v>441391</v>
      </c>
      <c r="I8" s="4">
        <v>0</v>
      </c>
      <c r="K8" s="42">
        <f t="shared" si="0"/>
        <v>0</v>
      </c>
      <c r="L8" s="43">
        <v>0</v>
      </c>
      <c r="M8" s="44">
        <v>0</v>
      </c>
    </row>
    <row r="9" spans="2:13">
      <c r="B9" s="34">
        <v>4</v>
      </c>
      <c r="C9" s="35" t="s">
        <v>33</v>
      </c>
      <c r="D9" s="36" t="s">
        <v>34</v>
      </c>
      <c r="E9" s="37">
        <v>440072</v>
      </c>
      <c r="F9" s="37">
        <v>440073</v>
      </c>
      <c r="G9" s="38">
        <v>441314</v>
      </c>
      <c r="I9" s="4">
        <v>0</v>
      </c>
      <c r="K9" s="42">
        <f t="shared" si="0"/>
        <v>0</v>
      </c>
      <c r="L9" s="43">
        <v>0</v>
      </c>
      <c r="M9" s="44">
        <v>0</v>
      </c>
    </row>
    <row r="10" spans="2:13" ht="30">
      <c r="B10" s="34">
        <v>5</v>
      </c>
      <c r="C10" s="35" t="s">
        <v>201</v>
      </c>
      <c r="D10" s="36" t="s">
        <v>202</v>
      </c>
      <c r="E10" s="37">
        <v>440418</v>
      </c>
      <c r="F10" s="37">
        <v>440419</v>
      </c>
      <c r="G10" s="38">
        <v>441459</v>
      </c>
      <c r="I10" s="4">
        <v>0</v>
      </c>
      <c r="K10" s="42">
        <f t="shared" si="0"/>
        <v>0</v>
      </c>
      <c r="L10" s="43">
        <v>0</v>
      </c>
      <c r="M10" s="44">
        <v>0</v>
      </c>
    </row>
    <row r="11" spans="2:13">
      <c r="B11" s="34">
        <v>6</v>
      </c>
      <c r="C11" s="35" t="s">
        <v>179</v>
      </c>
      <c r="D11" s="36" t="s">
        <v>180</v>
      </c>
      <c r="E11" s="37">
        <v>440370</v>
      </c>
      <c r="F11" s="37">
        <v>440371</v>
      </c>
      <c r="G11" s="38">
        <v>441448</v>
      </c>
      <c r="I11" s="4">
        <v>0</v>
      </c>
      <c r="K11" s="42">
        <f t="shared" si="0"/>
        <v>0</v>
      </c>
      <c r="L11" s="43">
        <v>0</v>
      </c>
      <c r="M11" s="44">
        <v>0</v>
      </c>
    </row>
    <row r="12" spans="2:13" ht="30">
      <c r="B12" s="34">
        <v>7</v>
      </c>
      <c r="C12" s="35" t="s">
        <v>165</v>
      </c>
      <c r="D12" s="36" t="s">
        <v>166</v>
      </c>
      <c r="E12" s="37">
        <v>440346</v>
      </c>
      <c r="F12" s="37">
        <v>440347</v>
      </c>
      <c r="G12" s="38">
        <v>441441</v>
      </c>
      <c r="I12" s="4">
        <v>0</v>
      </c>
      <c r="K12" s="42">
        <f t="shared" si="0"/>
        <v>0</v>
      </c>
      <c r="L12" s="43">
        <v>0</v>
      </c>
      <c r="M12" s="44">
        <v>0</v>
      </c>
    </row>
    <row r="13" spans="2:13">
      <c r="B13" s="34">
        <v>8</v>
      </c>
      <c r="C13" s="35" t="s">
        <v>71</v>
      </c>
      <c r="D13" s="36" t="s">
        <v>72</v>
      </c>
      <c r="E13" s="37">
        <v>440173</v>
      </c>
      <c r="F13" s="37">
        <v>440174</v>
      </c>
      <c r="G13" s="38">
        <v>441339</v>
      </c>
      <c r="I13" s="4">
        <v>0</v>
      </c>
      <c r="K13" s="42">
        <f t="shared" si="0"/>
        <v>0</v>
      </c>
      <c r="L13" s="43">
        <v>0</v>
      </c>
      <c r="M13" s="44">
        <v>0</v>
      </c>
    </row>
    <row r="14" spans="2:13">
      <c r="B14" s="34">
        <v>9</v>
      </c>
      <c r="C14" s="35" t="s">
        <v>75</v>
      </c>
      <c r="D14" s="36" t="s">
        <v>76</v>
      </c>
      <c r="E14" s="37">
        <v>440209</v>
      </c>
      <c r="F14" s="37">
        <v>440210</v>
      </c>
      <c r="G14" s="38">
        <v>441361</v>
      </c>
      <c r="I14" s="4">
        <v>0</v>
      </c>
      <c r="K14" s="42">
        <f t="shared" si="0"/>
        <v>0</v>
      </c>
      <c r="L14" s="43">
        <v>0</v>
      </c>
      <c r="M14" s="44">
        <v>0</v>
      </c>
    </row>
    <row r="15" spans="2:13">
      <c r="B15" s="34">
        <v>10</v>
      </c>
      <c r="C15" s="35" t="s">
        <v>67</v>
      </c>
      <c r="D15" s="36" t="s">
        <v>68</v>
      </c>
      <c r="E15" s="37">
        <v>440165</v>
      </c>
      <c r="F15" s="37">
        <v>440166</v>
      </c>
      <c r="G15" s="38">
        <v>441336</v>
      </c>
      <c r="I15" s="4">
        <v>0</v>
      </c>
      <c r="K15" s="42">
        <f t="shared" si="0"/>
        <v>0</v>
      </c>
      <c r="L15" s="43">
        <v>0</v>
      </c>
      <c r="M15" s="44">
        <v>0</v>
      </c>
    </row>
    <row r="16" spans="2:13">
      <c r="B16" s="34">
        <v>11</v>
      </c>
      <c r="C16" s="35" t="s">
        <v>97</v>
      </c>
      <c r="D16" s="36" t="s">
        <v>98</v>
      </c>
      <c r="E16" s="37">
        <v>440225</v>
      </c>
      <c r="F16" s="37">
        <v>440226</v>
      </c>
      <c r="G16" s="38">
        <v>441371</v>
      </c>
      <c r="I16" s="4">
        <v>0</v>
      </c>
      <c r="K16" s="42">
        <f t="shared" si="0"/>
        <v>0</v>
      </c>
      <c r="L16" s="43">
        <v>0</v>
      </c>
      <c r="M16" s="44">
        <v>0</v>
      </c>
    </row>
    <row r="17" spans="2:13">
      <c r="B17" s="34">
        <v>12</v>
      </c>
      <c r="C17" s="35" t="s">
        <v>121</v>
      </c>
      <c r="D17" s="36" t="s">
        <v>122</v>
      </c>
      <c r="E17" s="37">
        <v>440254</v>
      </c>
      <c r="F17" s="37">
        <v>440255</v>
      </c>
      <c r="G17" s="38">
        <v>441390</v>
      </c>
      <c r="I17" s="4">
        <v>0</v>
      </c>
      <c r="K17" s="42">
        <f>ROUND(I17*12%,0)</f>
        <v>0</v>
      </c>
      <c r="L17" s="43">
        <v>0</v>
      </c>
      <c r="M17" s="44">
        <v>0</v>
      </c>
    </row>
    <row r="18" spans="2:13">
      <c r="B18" s="34">
        <v>13</v>
      </c>
      <c r="C18" s="35" t="s">
        <v>177</v>
      </c>
      <c r="D18" s="36" t="s">
        <v>178</v>
      </c>
      <c r="E18" s="37">
        <v>440366</v>
      </c>
      <c r="F18" s="37">
        <v>440367</v>
      </c>
      <c r="G18" s="38">
        <v>441447</v>
      </c>
      <c r="I18" s="4">
        <v>0</v>
      </c>
      <c r="K18" s="42">
        <f t="shared" si="0"/>
        <v>0</v>
      </c>
      <c r="L18" s="43">
        <v>0</v>
      </c>
      <c r="M18" s="44">
        <v>0</v>
      </c>
    </row>
    <row r="19" spans="2:13">
      <c r="B19" s="34">
        <v>14</v>
      </c>
      <c r="C19" s="35" t="s">
        <v>79</v>
      </c>
      <c r="D19" s="36" t="s">
        <v>80</v>
      </c>
      <c r="E19" s="37">
        <v>440217</v>
      </c>
      <c r="F19" s="37">
        <v>440218</v>
      </c>
      <c r="G19" s="38">
        <v>441366</v>
      </c>
      <c r="I19" s="4">
        <v>0</v>
      </c>
      <c r="K19" s="42">
        <f t="shared" si="0"/>
        <v>0</v>
      </c>
      <c r="L19" s="43">
        <v>0</v>
      </c>
      <c r="M19" s="44">
        <v>0</v>
      </c>
    </row>
    <row r="20" spans="2:13">
      <c r="B20" s="34">
        <v>15</v>
      </c>
      <c r="C20" s="35" t="s">
        <v>77</v>
      </c>
      <c r="D20" s="36" t="s">
        <v>78</v>
      </c>
      <c r="E20" s="37">
        <v>440189</v>
      </c>
      <c r="F20" s="37">
        <v>440190</v>
      </c>
      <c r="G20" s="38">
        <v>441348</v>
      </c>
      <c r="I20" s="4">
        <v>0</v>
      </c>
      <c r="K20" s="42">
        <f t="shared" si="0"/>
        <v>0</v>
      </c>
      <c r="L20" s="43">
        <v>0</v>
      </c>
      <c r="M20" s="44">
        <v>0</v>
      </c>
    </row>
    <row r="21" spans="2:13">
      <c r="B21" s="34">
        <v>16</v>
      </c>
      <c r="C21" s="35" t="s">
        <v>39</v>
      </c>
      <c r="D21" s="36" t="s">
        <v>40</v>
      </c>
      <c r="E21" s="37">
        <v>440092</v>
      </c>
      <c r="F21" s="37">
        <v>440093</v>
      </c>
      <c r="G21" s="38">
        <v>441319</v>
      </c>
      <c r="I21" s="4">
        <v>0</v>
      </c>
      <c r="K21" s="42">
        <f t="shared" si="0"/>
        <v>0</v>
      </c>
      <c r="L21" s="43">
        <v>0</v>
      </c>
      <c r="M21" s="44">
        <v>0</v>
      </c>
    </row>
    <row r="22" spans="2:13">
      <c r="B22" s="34">
        <v>17</v>
      </c>
      <c r="C22" s="35" t="s">
        <v>151</v>
      </c>
      <c r="D22" s="36" t="s">
        <v>152</v>
      </c>
      <c r="E22" s="37">
        <v>440318</v>
      </c>
      <c r="F22" s="37">
        <v>440319</v>
      </c>
      <c r="G22" s="38">
        <v>441434</v>
      </c>
      <c r="I22" s="4">
        <v>0</v>
      </c>
      <c r="K22" s="42">
        <f t="shared" si="0"/>
        <v>0</v>
      </c>
      <c r="L22" s="43">
        <v>0</v>
      </c>
      <c r="M22" s="44">
        <v>0</v>
      </c>
    </row>
    <row r="23" spans="2:13">
      <c r="B23" s="34">
        <v>18</v>
      </c>
      <c r="C23" s="35" t="s">
        <v>19</v>
      </c>
      <c r="D23" s="36" t="s">
        <v>20</v>
      </c>
      <c r="E23" s="37">
        <v>440045</v>
      </c>
      <c r="F23" s="37">
        <v>440046</v>
      </c>
      <c r="G23" s="38">
        <v>441306</v>
      </c>
      <c r="I23" s="4">
        <v>0</v>
      </c>
      <c r="K23" s="42">
        <f t="shared" si="0"/>
        <v>0</v>
      </c>
      <c r="L23" s="43">
        <v>0</v>
      </c>
      <c r="M23" s="44">
        <v>0</v>
      </c>
    </row>
    <row r="24" spans="2:13">
      <c r="B24" s="34">
        <v>19</v>
      </c>
      <c r="C24" s="35" t="s">
        <v>153</v>
      </c>
      <c r="D24" s="36" t="s">
        <v>154</v>
      </c>
      <c r="E24" s="37">
        <v>440322</v>
      </c>
      <c r="F24" s="37">
        <v>440323</v>
      </c>
      <c r="G24" s="38">
        <v>441435</v>
      </c>
      <c r="I24" s="4">
        <v>0</v>
      </c>
      <c r="K24" s="42">
        <f t="shared" si="0"/>
        <v>0</v>
      </c>
      <c r="L24" s="43">
        <v>0</v>
      </c>
      <c r="M24" s="44">
        <v>0</v>
      </c>
    </row>
    <row r="25" spans="2:13">
      <c r="B25" s="34">
        <v>20</v>
      </c>
      <c r="C25" s="35" t="s">
        <v>99</v>
      </c>
      <c r="D25" s="36" t="s">
        <v>100</v>
      </c>
      <c r="E25" s="37">
        <v>440229</v>
      </c>
      <c r="F25" s="37">
        <v>440230</v>
      </c>
      <c r="G25" s="38">
        <v>441374</v>
      </c>
      <c r="I25" s="4">
        <v>0</v>
      </c>
      <c r="K25" s="42">
        <f t="shared" si="0"/>
        <v>0</v>
      </c>
      <c r="L25" s="43">
        <v>0</v>
      </c>
      <c r="M25" s="44">
        <v>0</v>
      </c>
    </row>
    <row r="26" spans="2:13">
      <c r="B26" s="34">
        <v>21</v>
      </c>
      <c r="C26" s="35" t="s">
        <v>43</v>
      </c>
      <c r="D26" s="36" t="s">
        <v>44</v>
      </c>
      <c r="E26" s="37">
        <v>440100</v>
      </c>
      <c r="F26" s="37">
        <v>440101</v>
      </c>
      <c r="G26" s="38">
        <v>441321</v>
      </c>
      <c r="I26" s="4">
        <v>0</v>
      </c>
      <c r="K26" s="42">
        <f t="shared" si="0"/>
        <v>0</v>
      </c>
      <c r="L26" s="43">
        <v>0</v>
      </c>
      <c r="M26" s="44">
        <v>0</v>
      </c>
    </row>
    <row r="27" spans="2:13">
      <c r="B27" s="34">
        <v>22</v>
      </c>
      <c r="C27" s="35" t="s">
        <v>159</v>
      </c>
      <c r="D27" s="36" t="s">
        <v>160</v>
      </c>
      <c r="E27" s="37">
        <v>440334</v>
      </c>
      <c r="F27" s="37">
        <v>440335</v>
      </c>
      <c r="G27" s="38">
        <v>441438</v>
      </c>
      <c r="I27" s="4">
        <v>0</v>
      </c>
      <c r="K27" s="42">
        <f t="shared" si="0"/>
        <v>0</v>
      </c>
      <c r="L27" s="43">
        <v>0</v>
      </c>
      <c r="M27" s="44">
        <v>0</v>
      </c>
    </row>
    <row r="28" spans="2:13" ht="45">
      <c r="B28" s="34">
        <v>23</v>
      </c>
      <c r="C28" s="35" t="s">
        <v>125</v>
      </c>
      <c r="D28" s="36" t="s">
        <v>126</v>
      </c>
      <c r="E28" s="37">
        <v>440290</v>
      </c>
      <c r="F28" s="37">
        <v>440291</v>
      </c>
      <c r="G28" s="38">
        <v>441399</v>
      </c>
      <c r="I28" s="4">
        <v>0</v>
      </c>
      <c r="K28" s="42">
        <f t="shared" si="0"/>
        <v>0</v>
      </c>
      <c r="L28" s="43">
        <v>0</v>
      </c>
      <c r="M28" s="44">
        <v>0</v>
      </c>
    </row>
    <row r="29" spans="2:13">
      <c r="B29" s="34">
        <v>24</v>
      </c>
      <c r="C29" s="35" t="s">
        <v>13</v>
      </c>
      <c r="D29" s="36" t="s">
        <v>14</v>
      </c>
      <c r="E29" s="37">
        <v>440057</v>
      </c>
      <c r="F29" s="37">
        <v>440058</v>
      </c>
      <c r="G29" s="38">
        <v>441310</v>
      </c>
      <c r="I29" s="4">
        <v>0</v>
      </c>
      <c r="K29" s="42">
        <f t="shared" si="0"/>
        <v>0</v>
      </c>
      <c r="L29" s="43">
        <v>0</v>
      </c>
      <c r="M29" s="44">
        <v>0</v>
      </c>
    </row>
    <row r="30" spans="2:13">
      <c r="B30" s="34">
        <v>25</v>
      </c>
      <c r="C30" s="35" t="s">
        <v>59</v>
      </c>
      <c r="D30" s="36" t="s">
        <v>60</v>
      </c>
      <c r="E30" s="37">
        <v>440133</v>
      </c>
      <c r="F30" s="37">
        <v>440134</v>
      </c>
      <c r="G30" s="38">
        <v>441328</v>
      </c>
      <c r="I30" s="4">
        <v>0</v>
      </c>
      <c r="K30" s="42">
        <f t="shared" si="0"/>
        <v>0</v>
      </c>
      <c r="L30" s="43">
        <v>0</v>
      </c>
      <c r="M30" s="44">
        <v>0</v>
      </c>
    </row>
    <row r="31" spans="2:13" ht="30">
      <c r="B31" s="34">
        <v>26</v>
      </c>
      <c r="C31" s="35" t="s">
        <v>235</v>
      </c>
      <c r="D31" s="36" t="s">
        <v>236</v>
      </c>
      <c r="E31" s="37">
        <v>440613</v>
      </c>
      <c r="F31" s="37">
        <v>440614</v>
      </c>
      <c r="G31" s="38">
        <v>441476</v>
      </c>
      <c r="I31" s="4">
        <v>0</v>
      </c>
      <c r="K31" s="42">
        <f t="shared" si="0"/>
        <v>0</v>
      </c>
      <c r="L31" s="43">
        <v>0</v>
      </c>
      <c r="M31" s="44">
        <v>0</v>
      </c>
    </row>
    <row r="32" spans="2:13">
      <c r="B32" s="34">
        <v>27</v>
      </c>
      <c r="C32" s="35" t="s">
        <v>217</v>
      </c>
      <c r="D32" s="36" t="s">
        <v>218</v>
      </c>
      <c r="E32" s="37">
        <v>440460</v>
      </c>
      <c r="F32" s="37">
        <v>440463</v>
      </c>
      <c r="G32" s="38">
        <v>441467</v>
      </c>
      <c r="I32" s="4">
        <v>0</v>
      </c>
      <c r="K32" s="42">
        <f t="shared" si="0"/>
        <v>0</v>
      </c>
      <c r="L32" s="43">
        <v>0</v>
      </c>
      <c r="M32" s="44">
        <v>0</v>
      </c>
    </row>
    <row r="33" spans="2:13">
      <c r="B33" s="34">
        <v>28</v>
      </c>
      <c r="C33" s="35" t="s">
        <v>41</v>
      </c>
      <c r="D33" s="36" t="s">
        <v>42</v>
      </c>
      <c r="E33" s="37">
        <v>440096</v>
      </c>
      <c r="F33" s="37">
        <v>440097</v>
      </c>
      <c r="G33" s="38">
        <v>441320</v>
      </c>
      <c r="I33" s="4">
        <v>0</v>
      </c>
      <c r="K33" s="42">
        <f t="shared" si="0"/>
        <v>0</v>
      </c>
      <c r="L33" s="43">
        <v>0</v>
      </c>
      <c r="M33" s="44">
        <v>0</v>
      </c>
    </row>
    <row r="34" spans="2:13">
      <c r="B34" s="34">
        <v>29</v>
      </c>
      <c r="C34" s="35" t="s">
        <v>11</v>
      </c>
      <c r="D34" s="36" t="s">
        <v>12</v>
      </c>
      <c r="E34" s="37">
        <v>440014</v>
      </c>
      <c r="F34" s="37">
        <v>440018</v>
      </c>
      <c r="G34" s="38">
        <v>441300</v>
      </c>
      <c r="I34" s="4">
        <v>0</v>
      </c>
      <c r="K34" s="42">
        <f t="shared" si="0"/>
        <v>0</v>
      </c>
      <c r="L34" s="43">
        <v>0</v>
      </c>
      <c r="M34" s="44">
        <v>0</v>
      </c>
    </row>
    <row r="35" spans="2:13" ht="30">
      <c r="B35" s="34">
        <v>30</v>
      </c>
      <c r="C35" s="35" t="s">
        <v>189</v>
      </c>
      <c r="D35" s="36" t="s">
        <v>190</v>
      </c>
      <c r="E35" s="37">
        <v>440394</v>
      </c>
      <c r="F35" s="37">
        <v>440395</v>
      </c>
      <c r="G35" s="38">
        <v>441453</v>
      </c>
      <c r="I35" s="4">
        <v>0</v>
      </c>
      <c r="K35" s="42">
        <f t="shared" si="0"/>
        <v>0</v>
      </c>
      <c r="L35" s="43">
        <v>0</v>
      </c>
      <c r="M35" s="44">
        <v>0</v>
      </c>
    </row>
    <row r="36" spans="2:13">
      <c r="B36" s="34">
        <v>31</v>
      </c>
      <c r="C36" s="35" t="s">
        <v>49</v>
      </c>
      <c r="D36" s="36" t="s">
        <v>50</v>
      </c>
      <c r="E36" s="37">
        <v>440088</v>
      </c>
      <c r="F36" s="37">
        <v>440089</v>
      </c>
      <c r="G36" s="38">
        <v>441318</v>
      </c>
      <c r="I36" s="4">
        <v>0</v>
      </c>
      <c r="K36" s="42">
        <f t="shared" si="0"/>
        <v>0</v>
      </c>
      <c r="L36" s="43">
        <v>0</v>
      </c>
      <c r="M36" s="44">
        <v>0</v>
      </c>
    </row>
    <row r="37" spans="2:13">
      <c r="B37" s="34">
        <v>32</v>
      </c>
      <c r="C37" s="35" t="s">
        <v>15</v>
      </c>
      <c r="D37" s="36" t="s">
        <v>16</v>
      </c>
      <c r="E37" s="37">
        <v>440026</v>
      </c>
      <c r="F37" s="37">
        <v>440027</v>
      </c>
      <c r="G37" s="38">
        <v>441302</v>
      </c>
      <c r="I37" s="4">
        <v>0</v>
      </c>
      <c r="K37" s="42">
        <f t="shared" si="0"/>
        <v>0</v>
      </c>
      <c r="L37" s="43">
        <v>0</v>
      </c>
      <c r="M37" s="44">
        <v>0</v>
      </c>
    </row>
    <row r="38" spans="2:13" ht="30">
      <c r="B38" s="34">
        <v>33</v>
      </c>
      <c r="C38" s="35" t="s">
        <v>203</v>
      </c>
      <c r="D38" s="36" t="s">
        <v>204</v>
      </c>
      <c r="E38" s="37">
        <v>440422</v>
      </c>
      <c r="F38" s="37">
        <v>440423</v>
      </c>
      <c r="G38" s="38">
        <v>441460</v>
      </c>
      <c r="I38" s="4">
        <v>0</v>
      </c>
      <c r="K38" s="42">
        <f t="shared" si="0"/>
        <v>0</v>
      </c>
      <c r="L38" s="43">
        <v>0</v>
      </c>
      <c r="M38" s="44">
        <v>0</v>
      </c>
    </row>
    <row r="39" spans="2:13" ht="30">
      <c r="B39" s="34">
        <v>34</v>
      </c>
      <c r="C39" s="35" t="s">
        <v>199</v>
      </c>
      <c r="D39" s="36" t="s">
        <v>200</v>
      </c>
      <c r="E39" s="37">
        <v>440414</v>
      </c>
      <c r="F39" s="37">
        <v>440415</v>
      </c>
      <c r="G39" s="38">
        <v>441458</v>
      </c>
      <c r="I39" s="4">
        <v>0</v>
      </c>
      <c r="K39" s="42">
        <f t="shared" si="0"/>
        <v>0</v>
      </c>
      <c r="L39" s="43">
        <v>0</v>
      </c>
      <c r="M39" s="44">
        <v>0</v>
      </c>
    </row>
    <row r="40" spans="2:13" ht="30">
      <c r="B40" s="34">
        <v>35</v>
      </c>
      <c r="C40" s="35" t="s">
        <v>147</v>
      </c>
      <c r="D40" s="36" t="s">
        <v>148</v>
      </c>
      <c r="E40" s="37">
        <v>440310</v>
      </c>
      <c r="F40" s="37">
        <v>440311</v>
      </c>
      <c r="G40" s="38">
        <v>441432</v>
      </c>
      <c r="I40" s="4">
        <v>0</v>
      </c>
      <c r="K40" s="42">
        <f t="shared" si="0"/>
        <v>0</v>
      </c>
      <c r="L40" s="43">
        <v>0</v>
      </c>
      <c r="M40" s="44">
        <v>0</v>
      </c>
    </row>
    <row r="41" spans="2:13">
      <c r="B41" s="34">
        <v>36</v>
      </c>
      <c r="C41" s="35" t="s">
        <v>81</v>
      </c>
      <c r="D41" s="36" t="s">
        <v>82</v>
      </c>
      <c r="E41" s="37">
        <v>440221</v>
      </c>
      <c r="F41" s="37">
        <v>440222</v>
      </c>
      <c r="G41" s="38">
        <v>441369</v>
      </c>
      <c r="I41" s="4">
        <v>0</v>
      </c>
      <c r="K41" s="42">
        <f t="shared" si="0"/>
        <v>0</v>
      </c>
      <c r="L41" s="43">
        <v>0</v>
      </c>
      <c r="M41" s="44">
        <v>0</v>
      </c>
    </row>
    <row r="42" spans="2:13">
      <c r="B42" s="34">
        <v>37</v>
      </c>
      <c r="C42" s="35" t="s">
        <v>233</v>
      </c>
      <c r="D42" s="36" t="s">
        <v>234</v>
      </c>
      <c r="E42" s="37">
        <v>440610</v>
      </c>
      <c r="F42" s="37">
        <v>440611</v>
      </c>
      <c r="G42" s="38">
        <v>441475</v>
      </c>
      <c r="I42" s="4">
        <v>0</v>
      </c>
      <c r="K42" s="42">
        <f t="shared" si="0"/>
        <v>0</v>
      </c>
      <c r="L42" s="43">
        <v>0</v>
      </c>
      <c r="M42" s="44">
        <v>0</v>
      </c>
    </row>
    <row r="43" spans="2:13">
      <c r="B43" s="34">
        <v>38</v>
      </c>
      <c r="C43" s="35" t="s">
        <v>101</v>
      </c>
      <c r="D43" s="36" t="s">
        <v>102</v>
      </c>
      <c r="E43" s="37">
        <v>440233</v>
      </c>
      <c r="F43" s="37">
        <v>440234</v>
      </c>
      <c r="G43" s="38">
        <v>441376</v>
      </c>
      <c r="I43" s="4">
        <v>0</v>
      </c>
      <c r="K43" s="42">
        <f t="shared" si="0"/>
        <v>0</v>
      </c>
      <c r="L43" s="43">
        <v>0</v>
      </c>
      <c r="M43" s="44">
        <v>0</v>
      </c>
    </row>
    <row r="44" spans="2:13">
      <c r="B44" s="34">
        <v>39</v>
      </c>
      <c r="C44" s="35" t="s">
        <v>83</v>
      </c>
      <c r="D44" s="36" t="s">
        <v>84</v>
      </c>
      <c r="E44" s="37">
        <v>440197</v>
      </c>
      <c r="F44" s="37">
        <v>440198</v>
      </c>
      <c r="G44" s="38">
        <v>441353</v>
      </c>
      <c r="I44" s="4">
        <v>0</v>
      </c>
      <c r="K44" s="42">
        <f t="shared" si="0"/>
        <v>0</v>
      </c>
      <c r="L44" s="43">
        <v>0</v>
      </c>
      <c r="M44" s="44">
        <v>0</v>
      </c>
    </row>
    <row r="45" spans="2:13">
      <c r="B45" s="34">
        <v>40</v>
      </c>
      <c r="C45" s="35" t="s">
        <v>85</v>
      </c>
      <c r="D45" s="36" t="s">
        <v>86</v>
      </c>
      <c r="E45" s="37">
        <v>440213</v>
      </c>
      <c r="F45" s="37">
        <v>440214</v>
      </c>
      <c r="G45" s="38">
        <v>441363</v>
      </c>
      <c r="I45" s="4">
        <v>0</v>
      </c>
      <c r="K45" s="42">
        <f t="shared" si="0"/>
        <v>0</v>
      </c>
      <c r="L45" s="43">
        <v>0</v>
      </c>
      <c r="M45" s="44">
        <v>0</v>
      </c>
    </row>
    <row r="46" spans="2:13">
      <c r="B46" s="34">
        <v>41</v>
      </c>
      <c r="C46" s="35" t="s">
        <v>113</v>
      </c>
      <c r="D46" s="36" t="s">
        <v>114</v>
      </c>
      <c r="E46" s="37">
        <v>440173</v>
      </c>
      <c r="F46" s="37">
        <v>440174</v>
      </c>
      <c r="G46" s="38">
        <v>441339</v>
      </c>
      <c r="I46" s="4">
        <v>0</v>
      </c>
      <c r="K46" s="42">
        <f t="shared" si="0"/>
        <v>0</v>
      </c>
      <c r="L46" s="43">
        <v>0</v>
      </c>
      <c r="M46" s="44">
        <v>0</v>
      </c>
    </row>
    <row r="47" spans="2:13">
      <c r="B47" s="34">
        <v>42</v>
      </c>
      <c r="C47" s="35" t="s">
        <v>103</v>
      </c>
      <c r="D47" s="36" t="s">
        <v>104</v>
      </c>
      <c r="E47" s="37">
        <v>440237</v>
      </c>
      <c r="F47" s="37">
        <v>440238</v>
      </c>
      <c r="G47" s="38">
        <v>441384</v>
      </c>
      <c r="I47" s="4">
        <v>0</v>
      </c>
      <c r="K47" s="42">
        <f t="shared" si="0"/>
        <v>0</v>
      </c>
      <c r="L47" s="43">
        <v>0</v>
      </c>
      <c r="M47" s="44">
        <v>0</v>
      </c>
    </row>
    <row r="48" spans="2:13">
      <c r="B48" s="34">
        <v>43</v>
      </c>
      <c r="C48" s="35" t="s">
        <v>7</v>
      </c>
      <c r="D48" s="36" t="s">
        <v>8</v>
      </c>
      <c r="E48" s="37">
        <v>440005</v>
      </c>
      <c r="F48" s="37">
        <v>440006</v>
      </c>
      <c r="G48" s="38">
        <v>441297</v>
      </c>
      <c r="I48" s="4">
        <v>0</v>
      </c>
      <c r="K48" s="42">
        <f t="shared" si="0"/>
        <v>0</v>
      </c>
      <c r="L48" s="43">
        <v>0</v>
      </c>
      <c r="M48" s="44">
        <v>0</v>
      </c>
    </row>
    <row r="49" spans="2:13" ht="60">
      <c r="B49" s="34">
        <v>44</v>
      </c>
      <c r="C49" s="35" t="s">
        <v>23</v>
      </c>
      <c r="D49" s="36" t="s">
        <v>24</v>
      </c>
      <c r="E49" s="37">
        <v>440067</v>
      </c>
      <c r="F49" s="37">
        <v>440068</v>
      </c>
      <c r="G49" s="38">
        <v>441313</v>
      </c>
      <c r="I49" s="4">
        <v>0</v>
      </c>
      <c r="K49" s="42">
        <f t="shared" si="0"/>
        <v>0</v>
      </c>
      <c r="L49" s="43">
        <v>0</v>
      </c>
      <c r="M49" s="44">
        <v>0</v>
      </c>
    </row>
    <row r="50" spans="2:13">
      <c r="B50" s="34">
        <v>45</v>
      </c>
      <c r="C50" s="35" t="s">
        <v>87</v>
      </c>
      <c r="D50" s="36" t="s">
        <v>88</v>
      </c>
      <c r="E50" s="37">
        <v>440205</v>
      </c>
      <c r="F50" s="37">
        <v>440206</v>
      </c>
      <c r="G50" s="38">
        <v>441358</v>
      </c>
      <c r="I50" s="4">
        <v>0</v>
      </c>
      <c r="K50" s="42">
        <f t="shared" si="0"/>
        <v>0</v>
      </c>
      <c r="L50" s="43">
        <v>0</v>
      </c>
      <c r="M50" s="44">
        <v>0</v>
      </c>
    </row>
    <row r="51" spans="2:13" ht="30">
      <c r="B51" s="34">
        <v>46</v>
      </c>
      <c r="C51" s="35" t="s">
        <v>225</v>
      </c>
      <c r="D51" s="36" t="s">
        <v>226</v>
      </c>
      <c r="E51" s="37">
        <v>440598</v>
      </c>
      <c r="F51" s="37">
        <v>440599</v>
      </c>
      <c r="G51" s="38">
        <v>441471</v>
      </c>
      <c r="I51" s="4">
        <v>0</v>
      </c>
      <c r="K51" s="42">
        <f t="shared" si="0"/>
        <v>0</v>
      </c>
      <c r="L51" s="43">
        <v>0</v>
      </c>
      <c r="M51" s="44">
        <v>0</v>
      </c>
    </row>
    <row r="52" spans="2:13">
      <c r="B52" s="34">
        <v>47</v>
      </c>
      <c r="C52" s="35" t="s">
        <v>205</v>
      </c>
      <c r="D52" s="36" t="s">
        <v>206</v>
      </c>
      <c r="E52" s="37">
        <v>440452</v>
      </c>
      <c r="F52" s="37">
        <v>440450</v>
      </c>
      <c r="G52" s="38">
        <v>441461</v>
      </c>
      <c r="I52" s="4">
        <v>0</v>
      </c>
      <c r="K52" s="42">
        <f t="shared" si="0"/>
        <v>0</v>
      </c>
      <c r="L52" s="43">
        <v>0</v>
      </c>
      <c r="M52" s="44">
        <v>0</v>
      </c>
    </row>
    <row r="53" spans="2:13" ht="30">
      <c r="B53" s="34">
        <v>48</v>
      </c>
      <c r="C53" s="35" t="s">
        <v>91</v>
      </c>
      <c r="D53" s="36" t="s">
        <v>92</v>
      </c>
      <c r="E53" s="37">
        <v>440185</v>
      </c>
      <c r="F53" s="37">
        <v>440186</v>
      </c>
      <c r="G53" s="38">
        <v>441346</v>
      </c>
      <c r="I53" s="4">
        <v>0</v>
      </c>
      <c r="K53" s="42">
        <f t="shared" si="0"/>
        <v>0</v>
      </c>
      <c r="L53" s="43">
        <v>0</v>
      </c>
      <c r="M53" s="44">
        <v>0</v>
      </c>
    </row>
    <row r="54" spans="2:13" ht="30">
      <c r="B54" s="34">
        <v>49</v>
      </c>
      <c r="C54" s="35" t="s">
        <v>69</v>
      </c>
      <c r="D54" s="36" t="s">
        <v>70</v>
      </c>
      <c r="E54" s="37">
        <v>440169</v>
      </c>
      <c r="F54" s="37">
        <v>440170</v>
      </c>
      <c r="G54" s="38">
        <v>441338</v>
      </c>
      <c r="I54" s="4">
        <v>0</v>
      </c>
      <c r="K54" s="42">
        <f t="shared" si="0"/>
        <v>0</v>
      </c>
      <c r="L54" s="43">
        <v>0</v>
      </c>
      <c r="M54" s="44">
        <v>0</v>
      </c>
    </row>
    <row r="55" spans="2:13">
      <c r="B55" s="34">
        <v>50</v>
      </c>
      <c r="C55" s="35" t="s">
        <v>35</v>
      </c>
      <c r="D55" s="36" t="s">
        <v>36</v>
      </c>
      <c r="E55" s="37">
        <v>440076</v>
      </c>
      <c r="F55" s="37">
        <v>440077</v>
      </c>
      <c r="G55" s="38">
        <v>441315</v>
      </c>
      <c r="I55" s="4">
        <v>0</v>
      </c>
      <c r="K55" s="42">
        <f t="shared" si="0"/>
        <v>0</v>
      </c>
      <c r="L55" s="43">
        <v>0</v>
      </c>
      <c r="M55" s="44">
        <v>0</v>
      </c>
    </row>
    <row r="56" spans="2:13">
      <c r="B56" s="34">
        <v>51</v>
      </c>
      <c r="C56" s="35" t="s">
        <v>105</v>
      </c>
      <c r="D56" s="36" t="s">
        <v>106</v>
      </c>
      <c r="E56" s="37">
        <v>440241</v>
      </c>
      <c r="F56" s="37">
        <v>440242</v>
      </c>
      <c r="G56" s="38">
        <v>441386</v>
      </c>
      <c r="I56" s="4">
        <v>0</v>
      </c>
      <c r="K56" s="42">
        <f t="shared" si="0"/>
        <v>0</v>
      </c>
      <c r="L56" s="43">
        <v>0</v>
      </c>
      <c r="M56" s="44">
        <v>0</v>
      </c>
    </row>
    <row r="57" spans="2:13" ht="45">
      <c r="B57" s="34">
        <v>52</v>
      </c>
      <c r="C57" s="35" t="s">
        <v>185</v>
      </c>
      <c r="D57" s="36" t="s">
        <v>186</v>
      </c>
      <c r="E57" s="37">
        <v>440382</v>
      </c>
      <c r="F57" s="37">
        <v>440383</v>
      </c>
      <c r="G57" s="38">
        <v>441451</v>
      </c>
      <c r="I57" s="4">
        <v>0</v>
      </c>
      <c r="K57" s="42">
        <f t="shared" si="0"/>
        <v>0</v>
      </c>
      <c r="L57" s="43">
        <v>0</v>
      </c>
      <c r="M57" s="44">
        <v>0</v>
      </c>
    </row>
    <row r="58" spans="2:13">
      <c r="B58" s="34">
        <v>53</v>
      </c>
      <c r="C58" s="35" t="s">
        <v>221</v>
      </c>
      <c r="D58" s="36" t="s">
        <v>222</v>
      </c>
      <c r="E58" s="37">
        <v>440480</v>
      </c>
      <c r="F58" s="37">
        <v>440483</v>
      </c>
      <c r="G58" s="38">
        <v>441469</v>
      </c>
      <c r="I58" s="4">
        <v>0</v>
      </c>
      <c r="K58" s="42">
        <f t="shared" si="0"/>
        <v>0</v>
      </c>
      <c r="L58" s="43">
        <v>0</v>
      </c>
      <c r="M58" s="44">
        <v>0</v>
      </c>
    </row>
    <row r="59" spans="2:13">
      <c r="B59" s="34">
        <v>54</v>
      </c>
      <c r="C59" s="35" t="s">
        <v>89</v>
      </c>
      <c r="D59" s="36" t="s">
        <v>90</v>
      </c>
      <c r="E59" s="37">
        <v>440185</v>
      </c>
      <c r="F59" s="37">
        <v>440186</v>
      </c>
      <c r="G59" s="38">
        <v>441346</v>
      </c>
      <c r="I59" s="4">
        <v>0</v>
      </c>
      <c r="K59" s="42">
        <f t="shared" si="0"/>
        <v>0</v>
      </c>
      <c r="L59" s="43">
        <v>0</v>
      </c>
      <c r="M59" s="44">
        <v>0</v>
      </c>
    </row>
    <row r="60" spans="2:13">
      <c r="B60" s="34">
        <v>55</v>
      </c>
      <c r="C60" s="35" t="s">
        <v>157</v>
      </c>
      <c r="D60" s="36" t="s">
        <v>158</v>
      </c>
      <c r="E60" s="37">
        <v>440330</v>
      </c>
      <c r="F60" s="37">
        <v>440331</v>
      </c>
      <c r="G60" s="38">
        <v>441437</v>
      </c>
      <c r="I60" s="4">
        <v>0</v>
      </c>
      <c r="K60" s="42">
        <f t="shared" si="0"/>
        <v>0</v>
      </c>
      <c r="L60" s="43">
        <v>0</v>
      </c>
      <c r="M60" s="44">
        <v>0</v>
      </c>
    </row>
    <row r="61" spans="2:13">
      <c r="B61" s="34">
        <v>56</v>
      </c>
      <c r="C61" s="35" t="s">
        <v>227</v>
      </c>
      <c r="D61" s="36" t="s">
        <v>228</v>
      </c>
      <c r="E61" s="37">
        <v>440601</v>
      </c>
      <c r="F61" s="37">
        <v>440602</v>
      </c>
      <c r="G61" s="38">
        <v>441472</v>
      </c>
      <c r="I61" s="4">
        <v>0</v>
      </c>
      <c r="K61" s="42">
        <f t="shared" si="0"/>
        <v>0</v>
      </c>
      <c r="L61" s="43">
        <v>0</v>
      </c>
      <c r="M61" s="44">
        <v>0</v>
      </c>
    </row>
    <row r="62" spans="2:13">
      <c r="B62" s="34">
        <v>57</v>
      </c>
      <c r="C62" s="35" t="s">
        <v>107</v>
      </c>
      <c r="D62" s="36" t="s">
        <v>108</v>
      </c>
      <c r="E62" s="37">
        <v>440245</v>
      </c>
      <c r="F62" s="37">
        <v>440246</v>
      </c>
      <c r="G62" s="38">
        <v>441388</v>
      </c>
      <c r="I62" s="4">
        <v>0</v>
      </c>
      <c r="K62" s="42">
        <f t="shared" si="0"/>
        <v>0</v>
      </c>
      <c r="L62" s="43">
        <v>0</v>
      </c>
      <c r="M62" s="44">
        <v>0</v>
      </c>
    </row>
    <row r="63" spans="2:13">
      <c r="B63" s="34">
        <v>58</v>
      </c>
      <c r="C63" s="35" t="s">
        <v>107</v>
      </c>
      <c r="D63" s="36" t="s">
        <v>330</v>
      </c>
      <c r="E63" s="37">
        <v>440245</v>
      </c>
      <c r="F63" s="37">
        <v>440246</v>
      </c>
      <c r="G63" s="38">
        <v>441388</v>
      </c>
      <c r="I63" s="4">
        <v>0</v>
      </c>
      <c r="K63" s="42">
        <f>ROUND(I63*8.4%,0)</f>
        <v>0</v>
      </c>
      <c r="L63" s="43">
        <v>0</v>
      </c>
      <c r="M63" s="44">
        <v>0</v>
      </c>
    </row>
    <row r="64" spans="2:13">
      <c r="B64" s="34">
        <v>59</v>
      </c>
      <c r="C64" s="35" t="s">
        <v>37</v>
      </c>
      <c r="D64" s="36" t="s">
        <v>38</v>
      </c>
      <c r="E64" s="37">
        <v>440116</v>
      </c>
      <c r="F64" s="37">
        <v>440117</v>
      </c>
      <c r="G64" s="38">
        <v>441325</v>
      </c>
      <c r="I64" s="4">
        <v>0</v>
      </c>
      <c r="K64" s="42">
        <f t="shared" si="0"/>
        <v>0</v>
      </c>
      <c r="L64" s="43">
        <v>0</v>
      </c>
      <c r="M64" s="44">
        <v>0</v>
      </c>
    </row>
    <row r="65" spans="2:13">
      <c r="B65" s="34">
        <v>60</v>
      </c>
      <c r="C65" s="35" t="s">
        <v>27</v>
      </c>
      <c r="D65" s="36" t="s">
        <v>28</v>
      </c>
      <c r="E65" s="37">
        <v>440035</v>
      </c>
      <c r="F65" s="37">
        <v>440036</v>
      </c>
      <c r="G65" s="38">
        <v>441305</v>
      </c>
      <c r="I65" s="4">
        <v>0</v>
      </c>
      <c r="K65" s="42">
        <f t="shared" si="0"/>
        <v>0</v>
      </c>
      <c r="L65" s="43">
        <v>0</v>
      </c>
      <c r="M65" s="44">
        <v>0</v>
      </c>
    </row>
    <row r="66" spans="2:13">
      <c r="B66" s="34">
        <v>61</v>
      </c>
      <c r="C66" s="35" t="s">
        <v>21</v>
      </c>
      <c r="D66" s="36" t="s">
        <v>22</v>
      </c>
      <c r="E66" s="37">
        <v>440060</v>
      </c>
      <c r="F66" s="37">
        <v>440061</v>
      </c>
      <c r="G66" s="38">
        <v>441311</v>
      </c>
      <c r="I66" s="4">
        <v>0</v>
      </c>
      <c r="K66" s="42">
        <f t="shared" si="0"/>
        <v>0</v>
      </c>
      <c r="L66" s="43">
        <v>0</v>
      </c>
      <c r="M66" s="44">
        <v>0</v>
      </c>
    </row>
    <row r="67" spans="2:13">
      <c r="B67" s="34">
        <v>62</v>
      </c>
      <c r="C67" s="35" t="s">
        <v>51</v>
      </c>
      <c r="D67" s="36" t="s">
        <v>52</v>
      </c>
      <c r="E67" s="37">
        <v>440112</v>
      </c>
      <c r="F67" s="37">
        <v>440113</v>
      </c>
      <c r="G67" s="38">
        <v>441324</v>
      </c>
      <c r="I67" s="4">
        <v>0</v>
      </c>
      <c r="K67" s="42">
        <f t="shared" si="0"/>
        <v>0</v>
      </c>
      <c r="L67" s="43">
        <v>0</v>
      </c>
      <c r="M67" s="44">
        <v>0</v>
      </c>
    </row>
    <row r="68" spans="2:13">
      <c r="B68" s="34">
        <v>63</v>
      </c>
      <c r="C68" s="35" t="s">
        <v>193</v>
      </c>
      <c r="D68" s="36" t="s">
        <v>194</v>
      </c>
      <c r="E68" s="37">
        <v>440402</v>
      </c>
      <c r="F68" s="37">
        <v>440403</v>
      </c>
      <c r="G68" s="38">
        <v>441455</v>
      </c>
      <c r="I68" s="4">
        <v>0</v>
      </c>
      <c r="K68" s="42">
        <f t="shared" si="0"/>
        <v>0</v>
      </c>
      <c r="L68" s="43">
        <v>0</v>
      </c>
      <c r="M68" s="44">
        <v>0</v>
      </c>
    </row>
    <row r="69" spans="2:13" ht="30">
      <c r="B69" s="34">
        <v>64</v>
      </c>
      <c r="C69" s="35" t="s">
        <v>61</v>
      </c>
      <c r="D69" s="36" t="s">
        <v>62</v>
      </c>
      <c r="E69" s="37">
        <v>440153</v>
      </c>
      <c r="F69" s="37">
        <v>440154</v>
      </c>
      <c r="G69" s="38">
        <v>441333</v>
      </c>
      <c r="I69" s="4">
        <v>0</v>
      </c>
      <c r="K69" s="42">
        <f t="shared" si="0"/>
        <v>0</v>
      </c>
      <c r="L69" s="43">
        <v>0</v>
      </c>
      <c r="M69" s="44">
        <v>0</v>
      </c>
    </row>
    <row r="70" spans="2:13">
      <c r="B70" s="34">
        <v>65</v>
      </c>
      <c r="C70" s="35" t="s">
        <v>129</v>
      </c>
      <c r="D70" s="36" t="s">
        <v>130</v>
      </c>
      <c r="E70" s="37">
        <v>440274</v>
      </c>
      <c r="F70" s="37">
        <v>440275</v>
      </c>
      <c r="G70" s="38">
        <v>441395</v>
      </c>
      <c r="I70" s="4">
        <v>0</v>
      </c>
      <c r="K70" s="42">
        <f t="shared" si="0"/>
        <v>0</v>
      </c>
      <c r="L70" s="43">
        <v>0</v>
      </c>
      <c r="M70" s="44">
        <v>0</v>
      </c>
    </row>
    <row r="71" spans="2:13">
      <c r="B71" s="34">
        <v>66</v>
      </c>
      <c r="C71" s="35" t="s">
        <v>115</v>
      </c>
      <c r="D71" s="36" t="s">
        <v>116</v>
      </c>
      <c r="E71" s="37">
        <v>440177</v>
      </c>
      <c r="F71" s="37">
        <v>440178</v>
      </c>
      <c r="G71" s="38">
        <v>441341</v>
      </c>
      <c r="I71" s="4">
        <v>0</v>
      </c>
      <c r="K71" s="42">
        <f t="shared" si="0"/>
        <v>0</v>
      </c>
      <c r="L71" s="43">
        <v>0</v>
      </c>
      <c r="M71" s="44">
        <v>0</v>
      </c>
    </row>
    <row r="72" spans="2:13">
      <c r="B72" s="34">
        <v>67</v>
      </c>
      <c r="C72" s="35" t="s">
        <v>131</v>
      </c>
      <c r="D72" s="36" t="s">
        <v>132</v>
      </c>
      <c r="E72" s="37">
        <v>440051</v>
      </c>
      <c r="F72" s="37">
        <v>440052</v>
      </c>
      <c r="G72" s="38">
        <v>441308</v>
      </c>
      <c r="I72" s="4">
        <v>0</v>
      </c>
      <c r="K72" s="42">
        <f t="shared" ref="K72:K126" si="1">ROUND(I72*12%,0)</f>
        <v>0</v>
      </c>
      <c r="L72" s="43">
        <v>0</v>
      </c>
      <c r="M72" s="44">
        <v>0</v>
      </c>
    </row>
    <row r="73" spans="2:13">
      <c r="B73" s="34">
        <v>68</v>
      </c>
      <c r="C73" s="35" t="s">
        <v>155</v>
      </c>
      <c r="D73" s="36" t="s">
        <v>156</v>
      </c>
      <c r="E73" s="37">
        <v>440326</v>
      </c>
      <c r="F73" s="37">
        <v>440327</v>
      </c>
      <c r="G73" s="38">
        <v>441436</v>
      </c>
      <c r="I73" s="4">
        <v>0</v>
      </c>
      <c r="K73" s="42">
        <f t="shared" si="1"/>
        <v>0</v>
      </c>
      <c r="L73" s="43">
        <v>0</v>
      </c>
      <c r="M73" s="44">
        <v>0</v>
      </c>
    </row>
    <row r="74" spans="2:13">
      <c r="B74" s="34">
        <v>69</v>
      </c>
      <c r="C74" s="35" t="s">
        <v>137</v>
      </c>
      <c r="D74" s="36" t="s">
        <v>138</v>
      </c>
      <c r="E74" s="37">
        <v>440054</v>
      </c>
      <c r="F74" s="37">
        <v>440055</v>
      </c>
      <c r="G74" s="38">
        <v>441309</v>
      </c>
      <c r="I74" s="4">
        <v>0</v>
      </c>
      <c r="K74" s="42">
        <f t="shared" si="1"/>
        <v>0</v>
      </c>
      <c r="L74" s="43">
        <v>0</v>
      </c>
      <c r="M74" s="44">
        <v>0</v>
      </c>
    </row>
    <row r="75" spans="2:13">
      <c r="B75" s="34">
        <v>70</v>
      </c>
      <c r="C75" s="35" t="s">
        <v>57</v>
      </c>
      <c r="D75" s="36" t="s">
        <v>58</v>
      </c>
      <c r="E75" s="37">
        <v>440129</v>
      </c>
      <c r="F75" s="37">
        <v>440130</v>
      </c>
      <c r="G75" s="38">
        <v>441327</v>
      </c>
      <c r="I75" s="4">
        <v>0</v>
      </c>
      <c r="K75" s="42">
        <f t="shared" si="1"/>
        <v>0</v>
      </c>
      <c r="L75" s="43">
        <v>0</v>
      </c>
      <c r="M75" s="44">
        <v>0</v>
      </c>
    </row>
    <row r="76" spans="2:13">
      <c r="B76" s="34">
        <v>71</v>
      </c>
      <c r="C76" s="35" t="s">
        <v>73</v>
      </c>
      <c r="D76" s="36" t="s">
        <v>74</v>
      </c>
      <c r="E76" s="37">
        <v>440177</v>
      </c>
      <c r="F76" s="37">
        <v>440178</v>
      </c>
      <c r="G76" s="38">
        <v>441341</v>
      </c>
      <c r="I76" s="4">
        <v>0</v>
      </c>
      <c r="K76" s="42">
        <f t="shared" si="1"/>
        <v>0</v>
      </c>
      <c r="L76" s="43">
        <v>0</v>
      </c>
      <c r="M76" s="44">
        <v>0</v>
      </c>
    </row>
    <row r="77" spans="2:13" ht="30">
      <c r="B77" s="34">
        <v>72</v>
      </c>
      <c r="C77" s="35" t="s">
        <v>223</v>
      </c>
      <c r="D77" s="36" t="s">
        <v>224</v>
      </c>
      <c r="E77" s="37">
        <v>440595</v>
      </c>
      <c r="F77" s="37">
        <v>440596</v>
      </c>
      <c r="G77" s="38">
        <v>441470</v>
      </c>
      <c r="I77" s="4">
        <v>0</v>
      </c>
      <c r="K77" s="42">
        <f t="shared" si="1"/>
        <v>0</v>
      </c>
      <c r="L77" s="43">
        <v>0</v>
      </c>
      <c r="M77" s="44">
        <v>0</v>
      </c>
    </row>
    <row r="78" spans="2:13">
      <c r="B78" s="34">
        <v>73</v>
      </c>
      <c r="C78" s="35" t="s">
        <v>181</v>
      </c>
      <c r="D78" s="36" t="s">
        <v>182</v>
      </c>
      <c r="E78" s="37">
        <v>440374</v>
      </c>
      <c r="F78" s="37">
        <v>440375</v>
      </c>
      <c r="G78" s="38">
        <v>441449</v>
      </c>
      <c r="I78" s="4">
        <v>0</v>
      </c>
      <c r="K78" s="42">
        <f t="shared" si="1"/>
        <v>0</v>
      </c>
      <c r="L78" s="43">
        <v>0</v>
      </c>
      <c r="M78" s="44">
        <v>0</v>
      </c>
    </row>
    <row r="79" spans="2:13">
      <c r="B79" s="34">
        <v>74</v>
      </c>
      <c r="C79" s="35" t="s">
        <v>93</v>
      </c>
      <c r="D79" s="36" t="s">
        <v>94</v>
      </c>
      <c r="E79" s="37">
        <v>440201</v>
      </c>
      <c r="F79" s="37">
        <v>440202</v>
      </c>
      <c r="G79" s="38">
        <v>441356</v>
      </c>
      <c r="I79" s="4">
        <v>0</v>
      </c>
      <c r="K79" s="42">
        <f t="shared" si="1"/>
        <v>0</v>
      </c>
      <c r="L79" s="43">
        <v>0</v>
      </c>
      <c r="M79" s="44">
        <v>0</v>
      </c>
    </row>
    <row r="80" spans="2:13">
      <c r="B80" s="34">
        <v>75</v>
      </c>
      <c r="C80" s="35" t="s">
        <v>45</v>
      </c>
      <c r="D80" s="36" t="s">
        <v>46</v>
      </c>
      <c r="E80" s="37">
        <v>440104</v>
      </c>
      <c r="F80" s="37">
        <v>440105</v>
      </c>
      <c r="G80" s="38">
        <v>441322</v>
      </c>
      <c r="I80" s="4">
        <v>0</v>
      </c>
      <c r="K80" s="42">
        <f t="shared" si="1"/>
        <v>0</v>
      </c>
      <c r="L80" s="43">
        <v>0</v>
      </c>
      <c r="M80" s="44">
        <v>0</v>
      </c>
    </row>
    <row r="81" spans="2:13">
      <c r="B81" s="34">
        <v>76</v>
      </c>
      <c r="C81" s="35" t="s">
        <v>31</v>
      </c>
      <c r="D81" s="36" t="s">
        <v>32</v>
      </c>
      <c r="E81" s="37">
        <v>440048</v>
      </c>
      <c r="F81" s="37">
        <v>440049</v>
      </c>
      <c r="G81" s="38">
        <v>441307</v>
      </c>
      <c r="I81" s="4">
        <v>0</v>
      </c>
      <c r="K81" s="42">
        <f t="shared" si="1"/>
        <v>0</v>
      </c>
      <c r="L81" s="43">
        <v>0</v>
      </c>
      <c r="M81" s="44">
        <v>0</v>
      </c>
    </row>
    <row r="82" spans="2:13">
      <c r="B82" s="34">
        <v>77</v>
      </c>
      <c r="C82" s="35" t="s">
        <v>195</v>
      </c>
      <c r="D82" s="36" t="s">
        <v>196</v>
      </c>
      <c r="E82" s="37">
        <v>440406</v>
      </c>
      <c r="F82" s="37">
        <v>440407</v>
      </c>
      <c r="G82" s="38">
        <v>441456</v>
      </c>
      <c r="I82" s="4">
        <v>0</v>
      </c>
      <c r="K82" s="42">
        <f t="shared" si="1"/>
        <v>0</v>
      </c>
      <c r="L82" s="43">
        <v>0</v>
      </c>
      <c r="M82" s="44">
        <v>0</v>
      </c>
    </row>
    <row r="83" spans="2:13">
      <c r="B83" s="34">
        <v>78</v>
      </c>
      <c r="C83" s="35" t="s">
        <v>239</v>
      </c>
      <c r="D83" s="36" t="s">
        <v>240</v>
      </c>
      <c r="E83" s="37">
        <v>441067</v>
      </c>
      <c r="F83" s="37">
        <v>441068</v>
      </c>
      <c r="G83" s="38">
        <v>441478</v>
      </c>
      <c r="I83" s="4">
        <v>0</v>
      </c>
      <c r="K83" s="42">
        <f t="shared" si="1"/>
        <v>0</v>
      </c>
      <c r="L83" s="43">
        <v>0</v>
      </c>
      <c r="M83" s="44">
        <v>0</v>
      </c>
    </row>
    <row r="84" spans="2:13">
      <c r="B84" s="34">
        <v>79</v>
      </c>
      <c r="C84" s="35" t="s">
        <v>55</v>
      </c>
      <c r="D84" s="36" t="s">
        <v>56</v>
      </c>
      <c r="E84" s="37">
        <v>440125</v>
      </c>
      <c r="F84" s="37">
        <v>440126</v>
      </c>
      <c r="G84" s="38">
        <v>441326</v>
      </c>
      <c r="I84" s="4">
        <v>0</v>
      </c>
      <c r="K84" s="42">
        <f t="shared" si="1"/>
        <v>0</v>
      </c>
      <c r="L84" s="43">
        <v>0</v>
      </c>
      <c r="M84" s="44">
        <v>0</v>
      </c>
    </row>
    <row r="85" spans="2:13">
      <c r="B85" s="34">
        <v>80</v>
      </c>
      <c r="C85" s="35" t="s">
        <v>47</v>
      </c>
      <c r="D85" s="36" t="s">
        <v>48</v>
      </c>
      <c r="E85" s="37">
        <v>440108</v>
      </c>
      <c r="F85" s="37">
        <v>440109</v>
      </c>
      <c r="G85" s="38">
        <v>441323</v>
      </c>
      <c r="I85" s="4">
        <v>0</v>
      </c>
      <c r="K85" s="42">
        <f t="shared" si="1"/>
        <v>0</v>
      </c>
      <c r="L85" s="43">
        <v>0</v>
      </c>
      <c r="M85" s="44">
        <v>0</v>
      </c>
    </row>
    <row r="86" spans="2:13">
      <c r="B86" s="34">
        <v>81</v>
      </c>
      <c r="C86" s="35" t="s">
        <v>169</v>
      </c>
      <c r="D86" s="36" t="s">
        <v>170</v>
      </c>
      <c r="E86" s="37">
        <v>440354</v>
      </c>
      <c r="F86" s="37">
        <v>440355</v>
      </c>
      <c r="G86" s="38">
        <v>441443</v>
      </c>
      <c r="I86" s="4">
        <v>0</v>
      </c>
      <c r="K86" s="42">
        <f t="shared" si="1"/>
        <v>0</v>
      </c>
      <c r="L86" s="43">
        <v>0</v>
      </c>
      <c r="M86" s="44">
        <v>0</v>
      </c>
    </row>
    <row r="87" spans="2:13" ht="30">
      <c r="B87" s="34">
        <v>82</v>
      </c>
      <c r="C87" s="35" t="s">
        <v>231</v>
      </c>
      <c r="D87" s="36" t="s">
        <v>232</v>
      </c>
      <c r="E87" s="37">
        <v>440607</v>
      </c>
      <c r="F87" s="37">
        <v>440608</v>
      </c>
      <c r="G87" s="38">
        <v>441474</v>
      </c>
      <c r="I87" s="4">
        <v>0</v>
      </c>
      <c r="K87" s="42">
        <f t="shared" si="1"/>
        <v>0</v>
      </c>
      <c r="L87" s="43">
        <v>0</v>
      </c>
      <c r="M87" s="44">
        <v>0</v>
      </c>
    </row>
    <row r="88" spans="2:13" ht="30">
      <c r="B88" s="34">
        <v>83</v>
      </c>
      <c r="C88" s="35" t="s">
        <v>229</v>
      </c>
      <c r="D88" s="36" t="s">
        <v>230</v>
      </c>
      <c r="E88" s="37">
        <v>440604</v>
      </c>
      <c r="F88" s="37">
        <v>440605</v>
      </c>
      <c r="G88" s="38">
        <v>441473</v>
      </c>
      <c r="I88" s="4">
        <v>0</v>
      </c>
      <c r="K88" s="42">
        <f t="shared" si="1"/>
        <v>0</v>
      </c>
      <c r="L88" s="43">
        <v>0</v>
      </c>
      <c r="M88" s="44">
        <v>0</v>
      </c>
    </row>
    <row r="89" spans="2:13">
      <c r="B89" s="34">
        <v>84</v>
      </c>
      <c r="C89" s="35" t="s">
        <v>167</v>
      </c>
      <c r="D89" s="36" t="s">
        <v>168</v>
      </c>
      <c r="E89" s="37">
        <v>440350</v>
      </c>
      <c r="F89" s="37">
        <v>440351</v>
      </c>
      <c r="G89" s="38">
        <v>441442</v>
      </c>
      <c r="I89" s="4">
        <v>0</v>
      </c>
      <c r="K89" s="42">
        <f t="shared" si="1"/>
        <v>0</v>
      </c>
      <c r="L89" s="43">
        <v>0</v>
      </c>
      <c r="M89" s="44">
        <v>0</v>
      </c>
    </row>
    <row r="90" spans="2:13">
      <c r="B90" s="34">
        <v>85</v>
      </c>
      <c r="C90" s="35" t="s">
        <v>161</v>
      </c>
      <c r="D90" s="36" t="s">
        <v>162</v>
      </c>
      <c r="E90" s="37">
        <v>440338</v>
      </c>
      <c r="F90" s="37">
        <v>440339</v>
      </c>
      <c r="G90" s="38">
        <v>441439</v>
      </c>
      <c r="I90" s="4">
        <v>0</v>
      </c>
      <c r="K90" s="42">
        <f t="shared" si="1"/>
        <v>0</v>
      </c>
      <c r="L90" s="43">
        <v>0</v>
      </c>
      <c r="M90" s="44">
        <v>0</v>
      </c>
    </row>
    <row r="91" spans="2:13">
      <c r="B91" s="34">
        <v>86</v>
      </c>
      <c r="C91" s="35" t="s">
        <v>163</v>
      </c>
      <c r="D91" s="36" t="s">
        <v>164</v>
      </c>
      <c r="E91" s="37">
        <v>440342</v>
      </c>
      <c r="F91" s="37">
        <v>440343</v>
      </c>
      <c r="G91" s="38">
        <v>441440</v>
      </c>
      <c r="I91" s="4">
        <v>0</v>
      </c>
      <c r="K91" s="42">
        <f t="shared" si="1"/>
        <v>0</v>
      </c>
      <c r="L91" s="43">
        <v>0</v>
      </c>
      <c r="M91" s="44">
        <v>0</v>
      </c>
    </row>
    <row r="92" spans="2:13">
      <c r="B92" s="34">
        <v>87</v>
      </c>
      <c r="C92" s="35" t="s">
        <v>133</v>
      </c>
      <c r="D92" s="36" t="s">
        <v>134</v>
      </c>
      <c r="E92" s="37">
        <v>440286</v>
      </c>
      <c r="F92" s="37">
        <v>440287</v>
      </c>
      <c r="G92" s="38">
        <v>441398</v>
      </c>
      <c r="I92" s="4">
        <v>0</v>
      </c>
      <c r="K92" s="42">
        <f t="shared" si="1"/>
        <v>0</v>
      </c>
      <c r="L92" s="43">
        <v>0</v>
      </c>
      <c r="M92" s="44">
        <v>0</v>
      </c>
    </row>
    <row r="93" spans="2:13" ht="45">
      <c r="B93" s="34">
        <v>88</v>
      </c>
      <c r="C93" s="35" t="s">
        <v>127</v>
      </c>
      <c r="D93" s="36" t="s">
        <v>128</v>
      </c>
      <c r="E93" s="37">
        <v>440278</v>
      </c>
      <c r="F93" s="37">
        <v>440279</v>
      </c>
      <c r="G93" s="38">
        <v>441396</v>
      </c>
      <c r="I93" s="4">
        <v>0</v>
      </c>
      <c r="K93" s="42">
        <f t="shared" si="1"/>
        <v>0</v>
      </c>
      <c r="L93" s="43">
        <v>0</v>
      </c>
      <c r="M93" s="44">
        <v>0</v>
      </c>
    </row>
    <row r="94" spans="2:13" ht="30">
      <c r="B94" s="34">
        <v>89</v>
      </c>
      <c r="C94" s="35" t="s">
        <v>191</v>
      </c>
      <c r="D94" s="36" t="s">
        <v>192</v>
      </c>
      <c r="E94" s="37">
        <v>440398</v>
      </c>
      <c r="F94" s="37">
        <v>440399</v>
      </c>
      <c r="G94" s="38">
        <v>441454</v>
      </c>
      <c r="I94" s="4">
        <v>0</v>
      </c>
      <c r="K94" s="42">
        <f t="shared" si="1"/>
        <v>0</v>
      </c>
      <c r="L94" s="43">
        <v>0</v>
      </c>
      <c r="M94" s="44">
        <v>0</v>
      </c>
    </row>
    <row r="95" spans="2:13" ht="30">
      <c r="B95" s="34">
        <v>90</v>
      </c>
      <c r="C95" s="35" t="s">
        <v>213</v>
      </c>
      <c r="D95" s="36" t="s">
        <v>214</v>
      </c>
      <c r="E95" s="37">
        <v>440442</v>
      </c>
      <c r="F95" s="37">
        <v>440443</v>
      </c>
      <c r="G95" s="38">
        <v>441465</v>
      </c>
      <c r="I95" s="4">
        <v>0</v>
      </c>
      <c r="K95" s="42">
        <f t="shared" si="1"/>
        <v>0</v>
      </c>
      <c r="L95" s="43">
        <v>0</v>
      </c>
      <c r="M95" s="44">
        <v>0</v>
      </c>
    </row>
    <row r="96" spans="2:13" ht="30">
      <c r="B96" s="34">
        <v>91</v>
      </c>
      <c r="C96" s="35" t="s">
        <v>209</v>
      </c>
      <c r="D96" s="36" t="s">
        <v>210</v>
      </c>
      <c r="E96" s="37">
        <v>440434</v>
      </c>
      <c r="F96" s="37">
        <v>440435</v>
      </c>
      <c r="G96" s="38">
        <v>441463</v>
      </c>
      <c r="I96" s="4">
        <v>0</v>
      </c>
      <c r="K96" s="42">
        <f t="shared" si="1"/>
        <v>0</v>
      </c>
      <c r="L96" s="43">
        <v>0</v>
      </c>
      <c r="M96" s="44">
        <v>0</v>
      </c>
    </row>
    <row r="97" spans="2:13" ht="30">
      <c r="B97" s="34">
        <v>92</v>
      </c>
      <c r="C97" s="35" t="s">
        <v>207</v>
      </c>
      <c r="D97" s="36" t="s">
        <v>208</v>
      </c>
      <c r="E97" s="37">
        <v>440430</v>
      </c>
      <c r="F97" s="37">
        <v>440431</v>
      </c>
      <c r="G97" s="38">
        <v>441462</v>
      </c>
      <c r="I97" s="4">
        <v>0</v>
      </c>
      <c r="K97" s="42">
        <f t="shared" si="1"/>
        <v>0</v>
      </c>
      <c r="L97" s="43">
        <v>0</v>
      </c>
      <c r="M97" s="44">
        <v>0</v>
      </c>
    </row>
    <row r="98" spans="2:13" ht="30">
      <c r="B98" s="34">
        <v>93</v>
      </c>
      <c r="C98" s="35" t="s">
        <v>215</v>
      </c>
      <c r="D98" s="36" t="s">
        <v>216</v>
      </c>
      <c r="E98" s="37">
        <v>440445</v>
      </c>
      <c r="F98" s="37">
        <v>440447</v>
      </c>
      <c r="G98" s="38">
        <v>441466</v>
      </c>
      <c r="I98" s="4">
        <v>0</v>
      </c>
      <c r="K98" s="42">
        <f t="shared" si="1"/>
        <v>0</v>
      </c>
      <c r="L98" s="43">
        <v>0</v>
      </c>
      <c r="M98" s="44">
        <v>0</v>
      </c>
    </row>
    <row r="99" spans="2:13" ht="45">
      <c r="B99" s="34">
        <v>94</v>
      </c>
      <c r="C99" s="35" t="s">
        <v>211</v>
      </c>
      <c r="D99" s="36" t="s">
        <v>212</v>
      </c>
      <c r="E99" s="37">
        <v>440438</v>
      </c>
      <c r="F99" s="37">
        <v>440439</v>
      </c>
      <c r="G99" s="38">
        <v>441464</v>
      </c>
      <c r="I99" s="4">
        <v>0</v>
      </c>
      <c r="K99" s="42">
        <f t="shared" si="1"/>
        <v>0</v>
      </c>
      <c r="L99" s="43">
        <v>0</v>
      </c>
      <c r="M99" s="44">
        <v>0</v>
      </c>
    </row>
    <row r="100" spans="2:13" ht="30">
      <c r="B100" s="34">
        <v>95</v>
      </c>
      <c r="C100" s="35" t="s">
        <v>141</v>
      </c>
      <c r="D100" s="36" t="s">
        <v>142</v>
      </c>
      <c r="E100" s="37">
        <v>440282</v>
      </c>
      <c r="F100" s="37">
        <v>440283</v>
      </c>
      <c r="G100" s="38">
        <v>441397</v>
      </c>
      <c r="I100" s="4">
        <v>0</v>
      </c>
      <c r="K100" s="42">
        <f t="shared" si="1"/>
        <v>0</v>
      </c>
      <c r="L100" s="43">
        <v>0</v>
      </c>
      <c r="M100" s="44">
        <v>0</v>
      </c>
    </row>
    <row r="101" spans="2:13" ht="30">
      <c r="B101" s="34">
        <v>96</v>
      </c>
      <c r="C101" s="35" t="s">
        <v>241</v>
      </c>
      <c r="D101" s="36" t="s">
        <v>242</v>
      </c>
      <c r="E101" s="37">
        <v>441070</v>
      </c>
      <c r="F101" s="37">
        <v>441071</v>
      </c>
      <c r="G101" s="38">
        <v>441479</v>
      </c>
      <c r="I101" s="4">
        <v>0</v>
      </c>
      <c r="K101" s="42">
        <f t="shared" ref="K101" si="2">ROUND(I101*12%,0)</f>
        <v>0</v>
      </c>
      <c r="L101" s="43">
        <v>0</v>
      </c>
      <c r="M101" s="44">
        <v>0</v>
      </c>
    </row>
    <row r="102" spans="2:13">
      <c r="B102" s="34">
        <v>97</v>
      </c>
      <c r="C102" s="35" t="s">
        <v>183</v>
      </c>
      <c r="D102" s="36" t="s">
        <v>184</v>
      </c>
      <c r="E102" s="37">
        <v>440378</v>
      </c>
      <c r="F102" s="37">
        <v>440379</v>
      </c>
      <c r="G102" s="38">
        <v>441450</v>
      </c>
      <c r="I102" s="4">
        <v>0</v>
      </c>
      <c r="K102" s="42">
        <f t="shared" si="1"/>
        <v>0</v>
      </c>
      <c r="L102" s="43">
        <v>0</v>
      </c>
      <c r="M102" s="44">
        <v>0</v>
      </c>
    </row>
    <row r="103" spans="2:13" ht="30">
      <c r="B103" s="34">
        <v>98</v>
      </c>
      <c r="C103" s="35" t="s">
        <v>145</v>
      </c>
      <c r="D103" s="36" t="s">
        <v>146</v>
      </c>
      <c r="E103" s="37">
        <v>440306</v>
      </c>
      <c r="F103" s="37">
        <v>440307</v>
      </c>
      <c r="G103" s="38">
        <v>441431</v>
      </c>
      <c r="I103" s="4">
        <v>0</v>
      </c>
      <c r="K103" s="42">
        <f t="shared" si="1"/>
        <v>0</v>
      </c>
      <c r="L103" s="43">
        <v>0</v>
      </c>
      <c r="M103" s="44">
        <v>0</v>
      </c>
    </row>
    <row r="104" spans="2:13">
      <c r="B104" s="34">
        <v>99</v>
      </c>
      <c r="C104" s="35" t="s">
        <v>65</v>
      </c>
      <c r="D104" s="36" t="s">
        <v>66</v>
      </c>
      <c r="E104" s="37">
        <v>440161</v>
      </c>
      <c r="F104" s="37">
        <v>440162</v>
      </c>
      <c r="G104" s="38">
        <v>441335</v>
      </c>
      <c r="I104" s="4">
        <v>0</v>
      </c>
      <c r="K104" s="42">
        <f t="shared" si="1"/>
        <v>0</v>
      </c>
      <c r="L104" s="43">
        <v>0</v>
      </c>
      <c r="M104" s="44">
        <v>0</v>
      </c>
    </row>
    <row r="105" spans="2:13">
      <c r="B105" s="34">
        <v>100</v>
      </c>
      <c r="C105" s="35" t="s">
        <v>237</v>
      </c>
      <c r="D105" s="36" t="s">
        <v>238</v>
      </c>
      <c r="E105" s="37">
        <v>440616</v>
      </c>
      <c r="F105" s="37">
        <v>440617</v>
      </c>
      <c r="G105" s="38">
        <v>441477</v>
      </c>
      <c r="I105" s="4">
        <v>0</v>
      </c>
      <c r="K105" s="42">
        <f t="shared" si="1"/>
        <v>0</v>
      </c>
      <c r="L105" s="43">
        <v>0</v>
      </c>
      <c r="M105" s="44">
        <v>0</v>
      </c>
    </row>
    <row r="106" spans="2:13" ht="30">
      <c r="B106" s="34">
        <v>101</v>
      </c>
      <c r="C106" s="35" t="s">
        <v>171</v>
      </c>
      <c r="D106" s="36" t="s">
        <v>172</v>
      </c>
      <c r="E106" s="37">
        <v>440358</v>
      </c>
      <c r="F106" s="37">
        <v>440359</v>
      </c>
      <c r="G106" s="38">
        <v>441444</v>
      </c>
      <c r="I106" s="4">
        <v>0</v>
      </c>
      <c r="K106" s="42">
        <f t="shared" si="1"/>
        <v>0</v>
      </c>
      <c r="L106" s="43">
        <v>0</v>
      </c>
      <c r="M106" s="44">
        <v>0</v>
      </c>
    </row>
    <row r="107" spans="2:13">
      <c r="B107" s="34">
        <v>102</v>
      </c>
      <c r="C107" s="35" t="s">
        <v>17</v>
      </c>
      <c r="D107" s="36" t="s">
        <v>18</v>
      </c>
      <c r="E107" s="37">
        <v>440029</v>
      </c>
      <c r="F107" s="37">
        <v>440030</v>
      </c>
      <c r="G107" s="38">
        <v>441303</v>
      </c>
      <c r="I107" s="4">
        <v>0</v>
      </c>
      <c r="K107" s="42">
        <f t="shared" si="1"/>
        <v>0</v>
      </c>
      <c r="L107" s="43">
        <v>0</v>
      </c>
      <c r="M107" s="44">
        <v>0</v>
      </c>
    </row>
    <row r="108" spans="2:13">
      <c r="B108" s="34">
        <v>103</v>
      </c>
      <c r="C108" s="35" t="s">
        <v>5</v>
      </c>
      <c r="D108" s="36" t="s">
        <v>6</v>
      </c>
      <c r="E108" s="37">
        <v>440008</v>
      </c>
      <c r="F108" s="37">
        <v>440009</v>
      </c>
      <c r="G108" s="38">
        <v>441298</v>
      </c>
      <c r="I108" s="4">
        <v>0</v>
      </c>
      <c r="K108" s="42">
        <f t="shared" si="1"/>
        <v>0</v>
      </c>
      <c r="L108" s="43">
        <v>0</v>
      </c>
      <c r="M108" s="44">
        <v>0</v>
      </c>
    </row>
    <row r="109" spans="2:13">
      <c r="B109" s="34">
        <v>104</v>
      </c>
      <c r="C109" s="35" t="s">
        <v>95</v>
      </c>
      <c r="D109" s="36" t="s">
        <v>96</v>
      </c>
      <c r="E109" s="37">
        <v>440193</v>
      </c>
      <c r="F109" s="37">
        <v>440194</v>
      </c>
      <c r="G109" s="38">
        <v>441350</v>
      </c>
      <c r="I109" s="4">
        <v>0</v>
      </c>
      <c r="K109" s="42">
        <f t="shared" si="1"/>
        <v>0</v>
      </c>
      <c r="L109" s="43">
        <v>0</v>
      </c>
      <c r="M109" s="44">
        <v>0</v>
      </c>
    </row>
    <row r="110" spans="2:13">
      <c r="B110" s="34">
        <v>105</v>
      </c>
      <c r="C110" s="35" t="s">
        <v>135</v>
      </c>
      <c r="D110" s="36" t="s">
        <v>136</v>
      </c>
      <c r="E110" s="37">
        <v>440270</v>
      </c>
      <c r="F110" s="37">
        <v>440271</v>
      </c>
      <c r="G110" s="38">
        <v>441394</v>
      </c>
      <c r="I110" s="4">
        <v>0</v>
      </c>
      <c r="K110" s="42">
        <f t="shared" si="1"/>
        <v>0</v>
      </c>
      <c r="L110" s="43">
        <v>0</v>
      </c>
      <c r="M110" s="44">
        <v>0</v>
      </c>
    </row>
    <row r="111" spans="2:13">
      <c r="B111" s="34">
        <v>106</v>
      </c>
      <c r="C111" s="35" t="s">
        <v>149</v>
      </c>
      <c r="D111" s="36" t="s">
        <v>150</v>
      </c>
      <c r="E111" s="37">
        <v>440314</v>
      </c>
      <c r="F111" s="37">
        <v>440315</v>
      </c>
      <c r="G111" s="38">
        <v>441433</v>
      </c>
      <c r="I111" s="4">
        <v>0</v>
      </c>
      <c r="K111" s="42">
        <f t="shared" si="1"/>
        <v>0</v>
      </c>
      <c r="L111" s="43">
        <v>0</v>
      </c>
      <c r="M111" s="44">
        <v>0</v>
      </c>
    </row>
    <row r="112" spans="2:13">
      <c r="B112" s="34">
        <v>107</v>
      </c>
      <c r="C112" s="35" t="s">
        <v>111</v>
      </c>
      <c r="D112" s="36" t="s">
        <v>112</v>
      </c>
      <c r="E112" s="37">
        <v>440249</v>
      </c>
      <c r="F112" s="37">
        <v>440250</v>
      </c>
      <c r="G112" s="38">
        <v>441389</v>
      </c>
      <c r="I112" s="4">
        <v>0</v>
      </c>
      <c r="K112" s="42">
        <f t="shared" si="1"/>
        <v>0</v>
      </c>
      <c r="L112" s="43">
        <v>0</v>
      </c>
      <c r="M112" s="44">
        <v>0</v>
      </c>
    </row>
    <row r="113" spans="2:13">
      <c r="B113" s="34">
        <v>108</v>
      </c>
      <c r="C113" s="35" t="s">
        <v>109</v>
      </c>
      <c r="D113" s="36" t="s">
        <v>110</v>
      </c>
      <c r="E113" s="37">
        <v>440249</v>
      </c>
      <c r="F113" s="37">
        <v>440250</v>
      </c>
      <c r="G113" s="38">
        <v>441389</v>
      </c>
      <c r="I113" s="4">
        <v>0</v>
      </c>
      <c r="K113" s="42">
        <f t="shared" si="1"/>
        <v>0</v>
      </c>
      <c r="L113" s="43">
        <v>0</v>
      </c>
      <c r="M113" s="44">
        <v>0</v>
      </c>
    </row>
    <row r="114" spans="2:13">
      <c r="B114" s="34">
        <v>109</v>
      </c>
      <c r="C114" s="35" t="s">
        <v>29</v>
      </c>
      <c r="D114" s="36" t="s">
        <v>30</v>
      </c>
      <c r="E114" s="37">
        <v>440063</v>
      </c>
      <c r="F114" s="37">
        <v>440064</v>
      </c>
      <c r="G114" s="38">
        <v>441312</v>
      </c>
      <c r="I114" s="4">
        <v>0</v>
      </c>
      <c r="K114" s="42">
        <f t="shared" si="1"/>
        <v>0</v>
      </c>
      <c r="L114" s="43">
        <v>0</v>
      </c>
      <c r="M114" s="44">
        <v>0</v>
      </c>
    </row>
    <row r="115" spans="2:13">
      <c r="B115" s="34">
        <v>110</v>
      </c>
      <c r="C115" s="35" t="s">
        <v>119</v>
      </c>
      <c r="D115" s="36" t="s">
        <v>120</v>
      </c>
      <c r="E115" s="37">
        <v>440266</v>
      </c>
      <c r="F115" s="37">
        <v>440267</v>
      </c>
      <c r="G115" s="38">
        <v>441393</v>
      </c>
      <c r="I115" s="4">
        <v>0</v>
      </c>
      <c r="K115" s="42">
        <f t="shared" si="1"/>
        <v>0</v>
      </c>
      <c r="L115" s="43">
        <v>0</v>
      </c>
      <c r="M115" s="44">
        <v>0</v>
      </c>
    </row>
    <row r="116" spans="2:13" ht="45">
      <c r="B116" s="34">
        <v>111</v>
      </c>
      <c r="C116" s="35" t="s">
        <v>219</v>
      </c>
      <c r="D116" s="36" t="s">
        <v>220</v>
      </c>
      <c r="E116" s="37">
        <v>440470</v>
      </c>
      <c r="F116" s="37">
        <v>440473</v>
      </c>
      <c r="G116" s="38">
        <v>441468</v>
      </c>
      <c r="I116" s="4">
        <v>0</v>
      </c>
      <c r="K116" s="42">
        <f t="shared" si="1"/>
        <v>0</v>
      </c>
      <c r="L116" s="43">
        <v>0</v>
      </c>
      <c r="M116" s="44">
        <v>0</v>
      </c>
    </row>
    <row r="117" spans="2:13" ht="75">
      <c r="B117" s="34">
        <v>112</v>
      </c>
      <c r="C117" s="35" t="s">
        <v>175</v>
      </c>
      <c r="D117" s="36" t="s">
        <v>176</v>
      </c>
      <c r="E117" s="37">
        <v>440390</v>
      </c>
      <c r="F117" s="37">
        <v>440391</v>
      </c>
      <c r="G117" s="38">
        <v>441446</v>
      </c>
      <c r="I117" s="4">
        <v>0</v>
      </c>
      <c r="K117" s="42">
        <f t="shared" si="1"/>
        <v>0</v>
      </c>
      <c r="L117" s="43">
        <v>0</v>
      </c>
      <c r="M117" s="44">
        <v>0</v>
      </c>
    </row>
    <row r="118" spans="2:13">
      <c r="B118" s="34">
        <v>113</v>
      </c>
      <c r="C118" s="35" t="s">
        <v>143</v>
      </c>
      <c r="D118" s="36" t="s">
        <v>144</v>
      </c>
      <c r="E118" s="37">
        <v>440302</v>
      </c>
      <c r="F118" s="37">
        <v>440303</v>
      </c>
      <c r="G118" s="38">
        <v>441430</v>
      </c>
      <c r="I118" s="4">
        <v>0</v>
      </c>
      <c r="K118" s="42">
        <f t="shared" si="1"/>
        <v>0</v>
      </c>
      <c r="L118" s="43">
        <v>0</v>
      </c>
      <c r="M118" s="44">
        <v>0</v>
      </c>
    </row>
    <row r="119" spans="2:13" ht="30">
      <c r="B119" s="34">
        <v>114</v>
      </c>
      <c r="C119" s="35" t="s">
        <v>173</v>
      </c>
      <c r="D119" s="36" t="s">
        <v>174</v>
      </c>
      <c r="E119" s="37">
        <v>440362</v>
      </c>
      <c r="F119" s="37">
        <v>440363</v>
      </c>
      <c r="G119" s="38">
        <v>441445</v>
      </c>
      <c r="I119" s="4">
        <v>0</v>
      </c>
      <c r="K119" s="42">
        <f t="shared" si="1"/>
        <v>0</v>
      </c>
      <c r="L119" s="43">
        <v>0</v>
      </c>
      <c r="M119" s="44">
        <v>0</v>
      </c>
    </row>
    <row r="120" spans="2:13">
      <c r="B120" s="34">
        <v>115</v>
      </c>
      <c r="C120" s="35" t="s">
        <v>187</v>
      </c>
      <c r="D120" s="36" t="s">
        <v>188</v>
      </c>
      <c r="E120" s="37">
        <v>440386</v>
      </c>
      <c r="F120" s="37">
        <v>440387</v>
      </c>
      <c r="G120" s="38">
        <v>441452</v>
      </c>
      <c r="I120" s="4">
        <v>0</v>
      </c>
      <c r="K120" s="42">
        <f t="shared" si="1"/>
        <v>0</v>
      </c>
      <c r="L120" s="43">
        <v>0</v>
      </c>
      <c r="M120" s="44">
        <v>0</v>
      </c>
    </row>
    <row r="121" spans="2:13" ht="30">
      <c r="B121" s="34">
        <v>116</v>
      </c>
      <c r="C121" s="35" t="s">
        <v>139</v>
      </c>
      <c r="D121" s="36" t="s">
        <v>140</v>
      </c>
      <c r="E121" s="37">
        <v>440294</v>
      </c>
      <c r="F121" s="37">
        <v>440295</v>
      </c>
      <c r="G121" s="38">
        <v>441400</v>
      </c>
      <c r="I121" s="4">
        <v>0</v>
      </c>
      <c r="K121" s="42">
        <f t="shared" si="1"/>
        <v>0</v>
      </c>
      <c r="L121" s="43">
        <v>0</v>
      </c>
      <c r="M121" s="44">
        <v>0</v>
      </c>
    </row>
    <row r="122" spans="2:13">
      <c r="B122" s="34">
        <v>117</v>
      </c>
      <c r="C122" s="35" t="s">
        <v>53</v>
      </c>
      <c r="D122" s="36" t="s">
        <v>54</v>
      </c>
      <c r="E122" s="37">
        <v>440084</v>
      </c>
      <c r="F122" s="37">
        <v>440085</v>
      </c>
      <c r="G122" s="38">
        <v>441317</v>
      </c>
      <c r="I122" s="4">
        <v>0</v>
      </c>
      <c r="K122" s="42">
        <f t="shared" si="1"/>
        <v>0</v>
      </c>
      <c r="L122" s="43">
        <v>0</v>
      </c>
      <c r="M122" s="44">
        <v>0</v>
      </c>
    </row>
    <row r="123" spans="2:13" ht="30">
      <c r="B123" s="34">
        <v>118</v>
      </c>
      <c r="C123" s="35" t="s">
        <v>63</v>
      </c>
      <c r="D123" s="36" t="s">
        <v>64</v>
      </c>
      <c r="E123" s="37">
        <v>440157</v>
      </c>
      <c r="F123" s="37">
        <v>440158</v>
      </c>
      <c r="G123" s="38">
        <v>441334</v>
      </c>
      <c r="I123" s="4">
        <v>0</v>
      </c>
      <c r="K123" s="42">
        <f t="shared" si="1"/>
        <v>0</v>
      </c>
      <c r="L123" s="43">
        <v>0</v>
      </c>
      <c r="M123" s="44">
        <v>0</v>
      </c>
    </row>
    <row r="124" spans="2:13" ht="30">
      <c r="B124" s="34">
        <v>119</v>
      </c>
      <c r="C124" s="35" t="s">
        <v>123</v>
      </c>
      <c r="D124" s="36" t="s">
        <v>124</v>
      </c>
      <c r="E124" s="37">
        <v>440262</v>
      </c>
      <c r="F124" s="37">
        <v>440263</v>
      </c>
      <c r="G124" s="38">
        <v>441392</v>
      </c>
      <c r="I124" s="4">
        <v>0</v>
      </c>
      <c r="K124" s="42">
        <f>ROUND(I124*3%,0)</f>
        <v>0</v>
      </c>
      <c r="L124" s="43">
        <v>0</v>
      </c>
      <c r="M124" s="44">
        <v>0</v>
      </c>
    </row>
    <row r="125" spans="2:13">
      <c r="B125" s="34">
        <v>120</v>
      </c>
      <c r="C125" s="35" t="s">
        <v>197</v>
      </c>
      <c r="D125" s="36" t="s">
        <v>198</v>
      </c>
      <c r="E125" s="37">
        <v>440410</v>
      </c>
      <c r="F125" s="37">
        <v>440411</v>
      </c>
      <c r="G125" s="38">
        <v>441457</v>
      </c>
      <c r="I125" s="4">
        <v>0</v>
      </c>
      <c r="K125" s="42">
        <f>ROUND(I125*4.8%,0)</f>
        <v>0</v>
      </c>
      <c r="L125" s="43">
        <v>0</v>
      </c>
      <c r="M125" s="44">
        <v>0</v>
      </c>
    </row>
    <row r="126" spans="2:13" ht="30.75" thickBot="1">
      <c r="B126" s="29">
        <v>121</v>
      </c>
      <c r="C126" s="30"/>
      <c r="D126" s="31" t="s">
        <v>243</v>
      </c>
      <c r="E126" s="32">
        <v>441480</v>
      </c>
      <c r="F126" s="32">
        <v>441481</v>
      </c>
      <c r="G126" s="33">
        <v>441485</v>
      </c>
      <c r="I126" s="7">
        <v>0</v>
      </c>
      <c r="K126" s="14">
        <f t="shared" si="1"/>
        <v>0</v>
      </c>
      <c r="L126" s="17">
        <v>0</v>
      </c>
      <c r="M126" s="41">
        <v>0</v>
      </c>
    </row>
    <row r="127" spans="2:13" ht="15.75" thickBot="1">
      <c r="B127" s="10"/>
      <c r="C127" s="10"/>
      <c r="D127" s="11"/>
      <c r="E127" s="12"/>
      <c r="F127" s="12"/>
      <c r="G127" s="12"/>
      <c r="I127" s="5"/>
      <c r="K127" s="15"/>
      <c r="L127" s="15"/>
      <c r="M127" s="15"/>
    </row>
    <row r="128" spans="2:13" ht="15.75" thickBot="1">
      <c r="B128" s="153" t="s">
        <v>251</v>
      </c>
      <c r="C128" s="154"/>
      <c r="D128" s="154"/>
      <c r="E128" s="154"/>
      <c r="F128" s="154"/>
      <c r="G128" s="155"/>
      <c r="I128" s="18" t="s">
        <v>254</v>
      </c>
      <c r="K128" s="16" t="s">
        <v>249</v>
      </c>
      <c r="L128" s="16" t="s">
        <v>248</v>
      </c>
      <c r="M128" s="16" t="s">
        <v>4</v>
      </c>
    </row>
    <row r="129" spans="2:13">
      <c r="B129" s="24">
        <v>1</v>
      </c>
      <c r="C129" s="53"/>
      <c r="D129" s="54" t="s">
        <v>244</v>
      </c>
      <c r="E129" s="27" t="s">
        <v>245</v>
      </c>
      <c r="F129" s="27">
        <v>440299</v>
      </c>
      <c r="G129" s="28">
        <v>441486</v>
      </c>
      <c r="I129" s="48">
        <f>SUM(K6:K126)</f>
        <v>0</v>
      </c>
      <c r="K129" s="39">
        <f>ROUND(I129*2%,0)</f>
        <v>0</v>
      </c>
      <c r="L129" s="47">
        <v>0</v>
      </c>
      <c r="M129" s="41">
        <v>0</v>
      </c>
    </row>
    <row r="130" spans="2:13" ht="15.75" thickBot="1">
      <c r="B130" s="55">
        <v>2</v>
      </c>
      <c r="C130" s="56"/>
      <c r="D130" s="57" t="s">
        <v>246</v>
      </c>
      <c r="E130" s="58" t="s">
        <v>247</v>
      </c>
      <c r="F130" s="58">
        <v>440427</v>
      </c>
      <c r="G130" s="59">
        <v>441487</v>
      </c>
      <c r="I130" s="52">
        <f>SUM(K6:K126)</f>
        <v>0</v>
      </c>
      <c r="K130" s="60">
        <f>ROUND(I130*1%,0)</f>
        <v>0</v>
      </c>
      <c r="L130" s="50">
        <v>0</v>
      </c>
      <c r="M130" s="61">
        <v>0</v>
      </c>
    </row>
    <row r="132" spans="2:13" ht="15.75" thickBot="1"/>
    <row r="133" spans="2:13" ht="15.75" thickBot="1">
      <c r="B133" s="149" t="s">
        <v>276</v>
      </c>
      <c r="C133" s="150"/>
      <c r="D133" s="150"/>
      <c r="E133" s="150"/>
      <c r="F133" s="150"/>
      <c r="G133" s="151"/>
      <c r="I133" s="19">
        <f>SUM(I6:I126)</f>
        <v>0</v>
      </c>
      <c r="K133" s="19">
        <f>SUM(K6:K130)</f>
        <v>0</v>
      </c>
      <c r="L133" s="19">
        <f>SUM(L6:L130)</f>
        <v>0</v>
      </c>
      <c r="M133" s="19">
        <f>SUM(M6:M130)</f>
        <v>0</v>
      </c>
    </row>
  </sheetData>
  <sheetProtection password="CC12" sheet="1" objects="1" scenarios="1"/>
  <protectedRanges>
    <protectedRange sqref="L6:M126" name="Range3"/>
    <protectedRange sqref="D126:M126" name="Range2"/>
    <protectedRange sqref="I6:I126" name="Range1"/>
  </protectedRanges>
  <sortState ref="C4:G121">
    <sortCondition ref="D4:D121"/>
  </sortState>
  <mergeCells count="8">
    <mergeCell ref="B2:M2"/>
    <mergeCell ref="B133:G133"/>
    <mergeCell ref="K4:M4"/>
    <mergeCell ref="B128:G128"/>
    <mergeCell ref="B4:B5"/>
    <mergeCell ref="C4:C5"/>
    <mergeCell ref="D4:D5"/>
    <mergeCell ref="E4:G4"/>
  </mergeCells>
  <pageMargins left="0.7" right="0.7" top="0.75" bottom="0.75" header="0.3" footer="0.3"/>
  <pageSetup orientation="portrait" r:id="rId1"/>
  <ignoredErrors>
    <ignoredError sqref="K6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H130"/>
  <sheetViews>
    <sheetView workbookViewId="0">
      <pane ySplit="5" topLeftCell="A111" activePane="bottomLeft" state="frozen"/>
      <selection pane="bottomLeft" activeCell="F6" sqref="A1:XFD1048576"/>
    </sheetView>
  </sheetViews>
  <sheetFormatPr defaultRowHeight="15"/>
  <cols>
    <col min="1" max="1" width="9.140625" style="1"/>
    <col min="2" max="2" width="5.42578125" style="2" bestFit="1" customWidth="1"/>
    <col min="3" max="3" width="10.85546875" style="2" customWidth="1"/>
    <col min="4" max="4" width="50.7109375" style="3" customWidth="1"/>
    <col min="5" max="5" width="9.140625" style="1"/>
    <col min="6" max="6" width="13.5703125" style="1" bestFit="1" customWidth="1"/>
    <col min="7" max="7" width="9.140625" style="1" customWidth="1"/>
    <col min="8" max="8" width="13.5703125" style="1" bestFit="1" customWidth="1"/>
    <col min="9" max="16384" width="9.140625" style="1"/>
  </cols>
  <sheetData>
    <row r="2" spans="2:8">
      <c r="B2" s="148" t="s">
        <v>285</v>
      </c>
      <c r="C2" s="148"/>
      <c r="D2" s="148"/>
      <c r="E2" s="148"/>
      <c r="F2" s="148"/>
      <c r="G2" s="148"/>
      <c r="H2" s="148"/>
    </row>
    <row r="3" spans="2:8" ht="15.75" thickBot="1"/>
    <row r="4" spans="2:8" ht="15.75" thickBot="1">
      <c r="B4" s="156" t="s">
        <v>0</v>
      </c>
      <c r="C4" s="157" t="s">
        <v>250</v>
      </c>
      <c r="D4" s="159" t="s">
        <v>1</v>
      </c>
      <c r="F4" s="8" t="s">
        <v>319</v>
      </c>
      <c r="H4" s="13" t="s">
        <v>252</v>
      </c>
    </row>
    <row r="5" spans="2:8" ht="15.75" thickBot="1">
      <c r="B5" s="156"/>
      <c r="C5" s="158"/>
      <c r="D5" s="159"/>
      <c r="F5" s="8" t="s">
        <v>253</v>
      </c>
      <c r="H5" s="13" t="s">
        <v>249</v>
      </c>
    </row>
    <row r="6" spans="2:8">
      <c r="B6" s="24">
        <v>1</v>
      </c>
      <c r="C6" s="25" t="s">
        <v>9</v>
      </c>
      <c r="D6" s="26" t="s">
        <v>10</v>
      </c>
      <c r="F6" s="6">
        <v>0</v>
      </c>
      <c r="H6" s="47">
        <f>ROUND(F6*12%,0)</f>
        <v>0</v>
      </c>
    </row>
    <row r="7" spans="2:8">
      <c r="B7" s="34">
        <v>2</v>
      </c>
      <c r="C7" s="35" t="s">
        <v>25</v>
      </c>
      <c r="D7" s="36" t="s">
        <v>26</v>
      </c>
      <c r="F7" s="4">
        <v>0</v>
      </c>
      <c r="H7" s="43">
        <f t="shared" ref="H7:H70" si="0">ROUND(F7*12%,0)</f>
        <v>0</v>
      </c>
    </row>
    <row r="8" spans="2:8">
      <c r="B8" s="34">
        <v>3</v>
      </c>
      <c r="C8" s="35" t="s">
        <v>117</v>
      </c>
      <c r="D8" s="36" t="s">
        <v>118</v>
      </c>
      <c r="F8" s="4">
        <v>0</v>
      </c>
      <c r="H8" s="43">
        <f t="shared" si="0"/>
        <v>0</v>
      </c>
    </row>
    <row r="9" spans="2:8">
      <c r="B9" s="34">
        <v>4</v>
      </c>
      <c r="C9" s="35" t="s">
        <v>33</v>
      </c>
      <c r="D9" s="36" t="s">
        <v>34</v>
      </c>
      <c r="F9" s="4">
        <v>0</v>
      </c>
      <c r="H9" s="43">
        <f t="shared" si="0"/>
        <v>0</v>
      </c>
    </row>
    <row r="10" spans="2:8" ht="30">
      <c r="B10" s="34">
        <v>5</v>
      </c>
      <c r="C10" s="35" t="s">
        <v>201</v>
      </c>
      <c r="D10" s="36" t="s">
        <v>202</v>
      </c>
      <c r="F10" s="4">
        <v>0</v>
      </c>
      <c r="H10" s="43">
        <f t="shared" si="0"/>
        <v>0</v>
      </c>
    </row>
    <row r="11" spans="2:8">
      <c r="B11" s="34">
        <v>6</v>
      </c>
      <c r="C11" s="35" t="s">
        <v>179</v>
      </c>
      <c r="D11" s="36" t="s">
        <v>180</v>
      </c>
      <c r="F11" s="4">
        <v>0</v>
      </c>
      <c r="H11" s="43">
        <f t="shared" si="0"/>
        <v>0</v>
      </c>
    </row>
    <row r="12" spans="2:8" ht="30">
      <c r="B12" s="34">
        <v>7</v>
      </c>
      <c r="C12" s="35" t="s">
        <v>165</v>
      </c>
      <c r="D12" s="36" t="s">
        <v>166</v>
      </c>
      <c r="F12" s="4">
        <v>0</v>
      </c>
      <c r="H12" s="43">
        <f t="shared" si="0"/>
        <v>0</v>
      </c>
    </row>
    <row r="13" spans="2:8">
      <c r="B13" s="34">
        <v>8</v>
      </c>
      <c r="C13" s="35" t="s">
        <v>71</v>
      </c>
      <c r="D13" s="36" t="s">
        <v>72</v>
      </c>
      <c r="F13" s="4">
        <v>0</v>
      </c>
      <c r="H13" s="43">
        <f t="shared" si="0"/>
        <v>0</v>
      </c>
    </row>
    <row r="14" spans="2:8">
      <c r="B14" s="34">
        <v>9</v>
      </c>
      <c r="C14" s="35" t="s">
        <v>75</v>
      </c>
      <c r="D14" s="36" t="s">
        <v>76</v>
      </c>
      <c r="F14" s="4">
        <v>0</v>
      </c>
      <c r="H14" s="43">
        <f t="shared" si="0"/>
        <v>0</v>
      </c>
    </row>
    <row r="15" spans="2:8">
      <c r="B15" s="34">
        <v>10</v>
      </c>
      <c r="C15" s="35" t="s">
        <v>67</v>
      </c>
      <c r="D15" s="36" t="s">
        <v>68</v>
      </c>
      <c r="F15" s="4">
        <v>0</v>
      </c>
      <c r="H15" s="43">
        <f t="shared" si="0"/>
        <v>0</v>
      </c>
    </row>
    <row r="16" spans="2:8">
      <c r="B16" s="34">
        <v>11</v>
      </c>
      <c r="C16" s="35" t="s">
        <v>97</v>
      </c>
      <c r="D16" s="36" t="s">
        <v>98</v>
      </c>
      <c r="F16" s="4">
        <v>0</v>
      </c>
      <c r="H16" s="43">
        <f t="shared" si="0"/>
        <v>0</v>
      </c>
    </row>
    <row r="17" spans="2:8">
      <c r="B17" s="34">
        <v>12</v>
      </c>
      <c r="C17" s="35" t="s">
        <v>121</v>
      </c>
      <c r="D17" s="36" t="s">
        <v>122</v>
      </c>
      <c r="F17" s="4">
        <v>0</v>
      </c>
      <c r="H17" s="43">
        <f>ROUND(F17*12%,0)</f>
        <v>0</v>
      </c>
    </row>
    <row r="18" spans="2:8">
      <c r="B18" s="34">
        <v>13</v>
      </c>
      <c r="C18" s="35" t="s">
        <v>177</v>
      </c>
      <c r="D18" s="36" t="s">
        <v>178</v>
      </c>
      <c r="F18" s="4">
        <v>0</v>
      </c>
      <c r="H18" s="43">
        <f t="shared" si="0"/>
        <v>0</v>
      </c>
    </row>
    <row r="19" spans="2:8">
      <c r="B19" s="34">
        <v>14</v>
      </c>
      <c r="C19" s="35" t="s">
        <v>79</v>
      </c>
      <c r="D19" s="36" t="s">
        <v>80</v>
      </c>
      <c r="F19" s="4">
        <v>0</v>
      </c>
      <c r="H19" s="43">
        <f t="shared" si="0"/>
        <v>0</v>
      </c>
    </row>
    <row r="20" spans="2:8">
      <c r="B20" s="34">
        <v>15</v>
      </c>
      <c r="C20" s="35" t="s">
        <v>77</v>
      </c>
      <c r="D20" s="36" t="s">
        <v>78</v>
      </c>
      <c r="F20" s="4">
        <v>0</v>
      </c>
      <c r="H20" s="43">
        <f t="shared" si="0"/>
        <v>0</v>
      </c>
    </row>
    <row r="21" spans="2:8">
      <c r="B21" s="34">
        <v>16</v>
      </c>
      <c r="C21" s="35" t="s">
        <v>39</v>
      </c>
      <c r="D21" s="36" t="s">
        <v>40</v>
      </c>
      <c r="F21" s="4">
        <v>0</v>
      </c>
      <c r="H21" s="43">
        <f t="shared" si="0"/>
        <v>0</v>
      </c>
    </row>
    <row r="22" spans="2:8">
      <c r="B22" s="34">
        <v>17</v>
      </c>
      <c r="C22" s="35" t="s">
        <v>151</v>
      </c>
      <c r="D22" s="36" t="s">
        <v>152</v>
      </c>
      <c r="F22" s="4">
        <v>0</v>
      </c>
      <c r="H22" s="43">
        <f t="shared" si="0"/>
        <v>0</v>
      </c>
    </row>
    <row r="23" spans="2:8">
      <c r="B23" s="34">
        <v>18</v>
      </c>
      <c r="C23" s="35" t="s">
        <v>19</v>
      </c>
      <c r="D23" s="36" t="s">
        <v>20</v>
      </c>
      <c r="F23" s="4">
        <v>0</v>
      </c>
      <c r="H23" s="43">
        <f t="shared" si="0"/>
        <v>0</v>
      </c>
    </row>
    <row r="24" spans="2:8">
      <c r="B24" s="34">
        <v>19</v>
      </c>
      <c r="C24" s="35" t="s">
        <v>153</v>
      </c>
      <c r="D24" s="36" t="s">
        <v>154</v>
      </c>
      <c r="F24" s="4">
        <v>0</v>
      </c>
      <c r="H24" s="43">
        <f t="shared" si="0"/>
        <v>0</v>
      </c>
    </row>
    <row r="25" spans="2:8">
      <c r="B25" s="34">
        <v>20</v>
      </c>
      <c r="C25" s="35" t="s">
        <v>99</v>
      </c>
      <c r="D25" s="36" t="s">
        <v>100</v>
      </c>
      <c r="F25" s="4">
        <v>0</v>
      </c>
      <c r="H25" s="43">
        <f t="shared" si="0"/>
        <v>0</v>
      </c>
    </row>
    <row r="26" spans="2:8">
      <c r="B26" s="34">
        <v>21</v>
      </c>
      <c r="C26" s="35" t="s">
        <v>43</v>
      </c>
      <c r="D26" s="36" t="s">
        <v>44</v>
      </c>
      <c r="F26" s="4">
        <v>0</v>
      </c>
      <c r="H26" s="43">
        <f t="shared" si="0"/>
        <v>0</v>
      </c>
    </row>
    <row r="27" spans="2:8">
      <c r="B27" s="34">
        <v>22</v>
      </c>
      <c r="C27" s="35" t="s">
        <v>159</v>
      </c>
      <c r="D27" s="36" t="s">
        <v>160</v>
      </c>
      <c r="F27" s="4">
        <v>0</v>
      </c>
      <c r="H27" s="43">
        <f t="shared" si="0"/>
        <v>0</v>
      </c>
    </row>
    <row r="28" spans="2:8" ht="45">
      <c r="B28" s="34">
        <v>23</v>
      </c>
      <c r="C28" s="35" t="s">
        <v>125</v>
      </c>
      <c r="D28" s="36" t="s">
        <v>126</v>
      </c>
      <c r="F28" s="4">
        <v>0</v>
      </c>
      <c r="H28" s="43">
        <f t="shared" si="0"/>
        <v>0</v>
      </c>
    </row>
    <row r="29" spans="2:8">
      <c r="B29" s="34">
        <v>24</v>
      </c>
      <c r="C29" s="35" t="s">
        <v>13</v>
      </c>
      <c r="D29" s="36" t="s">
        <v>14</v>
      </c>
      <c r="F29" s="4">
        <v>0</v>
      </c>
      <c r="H29" s="43">
        <f t="shared" si="0"/>
        <v>0</v>
      </c>
    </row>
    <row r="30" spans="2:8">
      <c r="B30" s="34">
        <v>25</v>
      </c>
      <c r="C30" s="35" t="s">
        <v>59</v>
      </c>
      <c r="D30" s="36" t="s">
        <v>60</v>
      </c>
      <c r="F30" s="4">
        <v>0</v>
      </c>
      <c r="H30" s="43">
        <f t="shared" si="0"/>
        <v>0</v>
      </c>
    </row>
    <row r="31" spans="2:8" ht="30">
      <c r="B31" s="34">
        <v>26</v>
      </c>
      <c r="C31" s="35" t="s">
        <v>235</v>
      </c>
      <c r="D31" s="36" t="s">
        <v>236</v>
      </c>
      <c r="F31" s="4">
        <v>0</v>
      </c>
      <c r="H31" s="43">
        <f t="shared" si="0"/>
        <v>0</v>
      </c>
    </row>
    <row r="32" spans="2:8">
      <c r="B32" s="34">
        <v>27</v>
      </c>
      <c r="C32" s="35" t="s">
        <v>217</v>
      </c>
      <c r="D32" s="36" t="s">
        <v>218</v>
      </c>
      <c r="F32" s="4">
        <v>0</v>
      </c>
      <c r="H32" s="43">
        <f t="shared" si="0"/>
        <v>0</v>
      </c>
    </row>
    <row r="33" spans="2:8">
      <c r="B33" s="34">
        <v>28</v>
      </c>
      <c r="C33" s="35" t="s">
        <v>41</v>
      </c>
      <c r="D33" s="36" t="s">
        <v>42</v>
      </c>
      <c r="F33" s="4">
        <v>0</v>
      </c>
      <c r="H33" s="43">
        <f t="shared" si="0"/>
        <v>0</v>
      </c>
    </row>
    <row r="34" spans="2:8">
      <c r="B34" s="34">
        <v>29</v>
      </c>
      <c r="C34" s="35" t="s">
        <v>11</v>
      </c>
      <c r="D34" s="36" t="s">
        <v>12</v>
      </c>
      <c r="F34" s="4">
        <v>0</v>
      </c>
      <c r="H34" s="43">
        <f t="shared" si="0"/>
        <v>0</v>
      </c>
    </row>
    <row r="35" spans="2:8" ht="30">
      <c r="B35" s="34">
        <v>30</v>
      </c>
      <c r="C35" s="35" t="s">
        <v>189</v>
      </c>
      <c r="D35" s="36" t="s">
        <v>190</v>
      </c>
      <c r="F35" s="4">
        <v>0</v>
      </c>
      <c r="H35" s="43">
        <f t="shared" si="0"/>
        <v>0</v>
      </c>
    </row>
    <row r="36" spans="2:8">
      <c r="B36" s="34">
        <v>31</v>
      </c>
      <c r="C36" s="35" t="s">
        <v>49</v>
      </c>
      <c r="D36" s="36" t="s">
        <v>50</v>
      </c>
      <c r="F36" s="4">
        <v>0</v>
      </c>
      <c r="H36" s="43">
        <f t="shared" si="0"/>
        <v>0</v>
      </c>
    </row>
    <row r="37" spans="2:8">
      <c r="B37" s="34">
        <v>32</v>
      </c>
      <c r="C37" s="35" t="s">
        <v>15</v>
      </c>
      <c r="D37" s="36" t="s">
        <v>16</v>
      </c>
      <c r="F37" s="4">
        <v>0</v>
      </c>
      <c r="H37" s="43">
        <f t="shared" si="0"/>
        <v>0</v>
      </c>
    </row>
    <row r="38" spans="2:8" ht="30">
      <c r="B38" s="34">
        <v>33</v>
      </c>
      <c r="C38" s="35" t="s">
        <v>203</v>
      </c>
      <c r="D38" s="36" t="s">
        <v>204</v>
      </c>
      <c r="F38" s="4">
        <v>0</v>
      </c>
      <c r="H38" s="43">
        <f t="shared" si="0"/>
        <v>0</v>
      </c>
    </row>
    <row r="39" spans="2:8" ht="30">
      <c r="B39" s="34">
        <v>34</v>
      </c>
      <c r="C39" s="35" t="s">
        <v>199</v>
      </c>
      <c r="D39" s="36" t="s">
        <v>200</v>
      </c>
      <c r="F39" s="4">
        <v>0</v>
      </c>
      <c r="H39" s="43">
        <f t="shared" si="0"/>
        <v>0</v>
      </c>
    </row>
    <row r="40" spans="2:8" ht="30">
      <c r="B40" s="34">
        <v>35</v>
      </c>
      <c r="C40" s="35" t="s">
        <v>147</v>
      </c>
      <c r="D40" s="36" t="s">
        <v>148</v>
      </c>
      <c r="F40" s="4">
        <v>0</v>
      </c>
      <c r="H40" s="43">
        <f t="shared" si="0"/>
        <v>0</v>
      </c>
    </row>
    <row r="41" spans="2:8">
      <c r="B41" s="34">
        <v>36</v>
      </c>
      <c r="C41" s="35" t="s">
        <v>81</v>
      </c>
      <c r="D41" s="36" t="s">
        <v>82</v>
      </c>
      <c r="F41" s="4">
        <v>0</v>
      </c>
      <c r="H41" s="43">
        <f t="shared" si="0"/>
        <v>0</v>
      </c>
    </row>
    <row r="42" spans="2:8">
      <c r="B42" s="34">
        <v>37</v>
      </c>
      <c r="C42" s="35" t="s">
        <v>233</v>
      </c>
      <c r="D42" s="36" t="s">
        <v>234</v>
      </c>
      <c r="F42" s="4">
        <v>0</v>
      </c>
      <c r="H42" s="43">
        <f t="shared" si="0"/>
        <v>0</v>
      </c>
    </row>
    <row r="43" spans="2:8">
      <c r="B43" s="34">
        <v>38</v>
      </c>
      <c r="C43" s="35" t="s">
        <v>101</v>
      </c>
      <c r="D43" s="36" t="s">
        <v>102</v>
      </c>
      <c r="F43" s="4">
        <v>0</v>
      </c>
      <c r="H43" s="43">
        <f t="shared" si="0"/>
        <v>0</v>
      </c>
    </row>
    <row r="44" spans="2:8">
      <c r="B44" s="34">
        <v>39</v>
      </c>
      <c r="C44" s="35" t="s">
        <v>83</v>
      </c>
      <c r="D44" s="36" t="s">
        <v>84</v>
      </c>
      <c r="F44" s="4">
        <v>0</v>
      </c>
      <c r="H44" s="43">
        <f t="shared" si="0"/>
        <v>0</v>
      </c>
    </row>
    <row r="45" spans="2:8">
      <c r="B45" s="34">
        <v>40</v>
      </c>
      <c r="C45" s="35" t="s">
        <v>85</v>
      </c>
      <c r="D45" s="36" t="s">
        <v>86</v>
      </c>
      <c r="F45" s="4">
        <v>0</v>
      </c>
      <c r="H45" s="43">
        <f t="shared" si="0"/>
        <v>0</v>
      </c>
    </row>
    <row r="46" spans="2:8">
      <c r="B46" s="34">
        <v>41</v>
      </c>
      <c r="C46" s="35" t="s">
        <v>113</v>
      </c>
      <c r="D46" s="36" t="s">
        <v>114</v>
      </c>
      <c r="F46" s="4">
        <v>0</v>
      </c>
      <c r="H46" s="43">
        <f t="shared" si="0"/>
        <v>0</v>
      </c>
    </row>
    <row r="47" spans="2:8">
      <c r="B47" s="34">
        <v>42</v>
      </c>
      <c r="C47" s="35" t="s">
        <v>103</v>
      </c>
      <c r="D47" s="36" t="s">
        <v>104</v>
      </c>
      <c r="F47" s="4">
        <v>0</v>
      </c>
      <c r="H47" s="43">
        <f t="shared" si="0"/>
        <v>0</v>
      </c>
    </row>
    <row r="48" spans="2:8">
      <c r="B48" s="34">
        <v>43</v>
      </c>
      <c r="C48" s="35" t="s">
        <v>7</v>
      </c>
      <c r="D48" s="36" t="s">
        <v>8</v>
      </c>
      <c r="F48" s="4">
        <v>0</v>
      </c>
      <c r="H48" s="43">
        <f t="shared" si="0"/>
        <v>0</v>
      </c>
    </row>
    <row r="49" spans="2:8" ht="60">
      <c r="B49" s="34">
        <v>44</v>
      </c>
      <c r="C49" s="35" t="s">
        <v>23</v>
      </c>
      <c r="D49" s="36" t="s">
        <v>24</v>
      </c>
      <c r="F49" s="4">
        <v>0</v>
      </c>
      <c r="H49" s="43">
        <f t="shared" si="0"/>
        <v>0</v>
      </c>
    </row>
    <row r="50" spans="2:8">
      <c r="B50" s="34">
        <v>45</v>
      </c>
      <c r="C50" s="35" t="s">
        <v>87</v>
      </c>
      <c r="D50" s="36" t="s">
        <v>88</v>
      </c>
      <c r="F50" s="4">
        <v>0</v>
      </c>
      <c r="H50" s="43">
        <f t="shared" si="0"/>
        <v>0</v>
      </c>
    </row>
    <row r="51" spans="2:8" ht="30">
      <c r="B51" s="34">
        <v>46</v>
      </c>
      <c r="C51" s="35" t="s">
        <v>225</v>
      </c>
      <c r="D51" s="36" t="s">
        <v>226</v>
      </c>
      <c r="F51" s="4">
        <v>0</v>
      </c>
      <c r="H51" s="43">
        <f t="shared" si="0"/>
        <v>0</v>
      </c>
    </row>
    <row r="52" spans="2:8">
      <c r="B52" s="34">
        <v>47</v>
      </c>
      <c r="C52" s="35" t="s">
        <v>205</v>
      </c>
      <c r="D52" s="36" t="s">
        <v>206</v>
      </c>
      <c r="F52" s="4">
        <v>0</v>
      </c>
      <c r="H52" s="43">
        <f t="shared" si="0"/>
        <v>0</v>
      </c>
    </row>
    <row r="53" spans="2:8" ht="30">
      <c r="B53" s="34">
        <v>48</v>
      </c>
      <c r="C53" s="35" t="s">
        <v>91</v>
      </c>
      <c r="D53" s="36" t="s">
        <v>92</v>
      </c>
      <c r="F53" s="4">
        <v>0</v>
      </c>
      <c r="H53" s="43">
        <f t="shared" si="0"/>
        <v>0</v>
      </c>
    </row>
    <row r="54" spans="2:8" ht="30">
      <c r="B54" s="34">
        <v>49</v>
      </c>
      <c r="C54" s="35" t="s">
        <v>69</v>
      </c>
      <c r="D54" s="36" t="s">
        <v>70</v>
      </c>
      <c r="F54" s="4">
        <v>0</v>
      </c>
      <c r="H54" s="43">
        <f t="shared" si="0"/>
        <v>0</v>
      </c>
    </row>
    <row r="55" spans="2:8">
      <c r="B55" s="34">
        <v>50</v>
      </c>
      <c r="C55" s="35" t="s">
        <v>35</v>
      </c>
      <c r="D55" s="36" t="s">
        <v>36</v>
      </c>
      <c r="F55" s="4">
        <v>0</v>
      </c>
      <c r="H55" s="43">
        <f t="shared" si="0"/>
        <v>0</v>
      </c>
    </row>
    <row r="56" spans="2:8">
      <c r="B56" s="34">
        <v>51</v>
      </c>
      <c r="C56" s="35" t="s">
        <v>105</v>
      </c>
      <c r="D56" s="36" t="s">
        <v>106</v>
      </c>
      <c r="F56" s="4">
        <v>0</v>
      </c>
      <c r="H56" s="43">
        <f t="shared" si="0"/>
        <v>0</v>
      </c>
    </row>
    <row r="57" spans="2:8" ht="45">
      <c r="B57" s="34">
        <v>52</v>
      </c>
      <c r="C57" s="35" t="s">
        <v>185</v>
      </c>
      <c r="D57" s="36" t="s">
        <v>186</v>
      </c>
      <c r="F57" s="4">
        <v>0</v>
      </c>
      <c r="H57" s="43">
        <f t="shared" si="0"/>
        <v>0</v>
      </c>
    </row>
    <row r="58" spans="2:8">
      <c r="B58" s="34">
        <v>53</v>
      </c>
      <c r="C58" s="35" t="s">
        <v>221</v>
      </c>
      <c r="D58" s="36" t="s">
        <v>222</v>
      </c>
      <c r="F58" s="4">
        <v>0</v>
      </c>
      <c r="H58" s="43">
        <f t="shared" si="0"/>
        <v>0</v>
      </c>
    </row>
    <row r="59" spans="2:8">
      <c r="B59" s="34">
        <v>54</v>
      </c>
      <c r="C59" s="35" t="s">
        <v>89</v>
      </c>
      <c r="D59" s="36" t="s">
        <v>90</v>
      </c>
      <c r="F59" s="4">
        <v>0</v>
      </c>
      <c r="H59" s="43">
        <f t="shared" si="0"/>
        <v>0</v>
      </c>
    </row>
    <row r="60" spans="2:8">
      <c r="B60" s="34">
        <v>55</v>
      </c>
      <c r="C60" s="35" t="s">
        <v>157</v>
      </c>
      <c r="D60" s="36" t="s">
        <v>158</v>
      </c>
      <c r="F60" s="4">
        <v>0</v>
      </c>
      <c r="H60" s="43">
        <f t="shared" si="0"/>
        <v>0</v>
      </c>
    </row>
    <row r="61" spans="2:8">
      <c r="B61" s="34">
        <v>56</v>
      </c>
      <c r="C61" s="35" t="s">
        <v>227</v>
      </c>
      <c r="D61" s="36" t="s">
        <v>228</v>
      </c>
      <c r="F61" s="4">
        <v>0</v>
      </c>
      <c r="H61" s="43">
        <f t="shared" si="0"/>
        <v>0</v>
      </c>
    </row>
    <row r="62" spans="2:8">
      <c r="B62" s="34">
        <v>57</v>
      </c>
      <c r="C62" s="35" t="s">
        <v>107</v>
      </c>
      <c r="D62" s="36" t="s">
        <v>108</v>
      </c>
      <c r="F62" s="4">
        <v>0</v>
      </c>
      <c r="H62" s="43">
        <f t="shared" si="0"/>
        <v>0</v>
      </c>
    </row>
    <row r="63" spans="2:8">
      <c r="B63" s="34">
        <v>58</v>
      </c>
      <c r="C63" s="35" t="s">
        <v>37</v>
      </c>
      <c r="D63" s="36" t="s">
        <v>38</v>
      </c>
      <c r="F63" s="4">
        <v>0</v>
      </c>
      <c r="H63" s="43">
        <f t="shared" si="0"/>
        <v>0</v>
      </c>
    </row>
    <row r="64" spans="2:8">
      <c r="B64" s="34">
        <v>59</v>
      </c>
      <c r="C64" s="35" t="s">
        <v>27</v>
      </c>
      <c r="D64" s="36" t="s">
        <v>28</v>
      </c>
      <c r="F64" s="4">
        <v>0</v>
      </c>
      <c r="H64" s="43">
        <f t="shared" si="0"/>
        <v>0</v>
      </c>
    </row>
    <row r="65" spans="2:8">
      <c r="B65" s="34">
        <v>60</v>
      </c>
      <c r="C65" s="35" t="s">
        <v>21</v>
      </c>
      <c r="D65" s="36" t="s">
        <v>22</v>
      </c>
      <c r="F65" s="4">
        <v>0</v>
      </c>
      <c r="H65" s="43">
        <f t="shared" si="0"/>
        <v>0</v>
      </c>
    </row>
    <row r="66" spans="2:8">
      <c r="B66" s="34">
        <v>61</v>
      </c>
      <c r="C66" s="35" t="s">
        <v>51</v>
      </c>
      <c r="D66" s="36" t="s">
        <v>52</v>
      </c>
      <c r="F66" s="4">
        <v>0</v>
      </c>
      <c r="H66" s="43">
        <f t="shared" si="0"/>
        <v>0</v>
      </c>
    </row>
    <row r="67" spans="2:8">
      <c r="B67" s="34">
        <v>62</v>
      </c>
      <c r="C67" s="35" t="s">
        <v>193</v>
      </c>
      <c r="D67" s="36" t="s">
        <v>194</v>
      </c>
      <c r="F67" s="4">
        <v>0</v>
      </c>
      <c r="H67" s="43">
        <f t="shared" si="0"/>
        <v>0</v>
      </c>
    </row>
    <row r="68" spans="2:8" ht="30">
      <c r="B68" s="34">
        <v>63</v>
      </c>
      <c r="C68" s="35" t="s">
        <v>61</v>
      </c>
      <c r="D68" s="36" t="s">
        <v>62</v>
      </c>
      <c r="F68" s="4">
        <v>0</v>
      </c>
      <c r="H68" s="43">
        <f t="shared" si="0"/>
        <v>0</v>
      </c>
    </row>
    <row r="69" spans="2:8">
      <c r="B69" s="34">
        <v>64</v>
      </c>
      <c r="C69" s="35" t="s">
        <v>129</v>
      </c>
      <c r="D69" s="36" t="s">
        <v>130</v>
      </c>
      <c r="F69" s="4">
        <v>0</v>
      </c>
      <c r="H69" s="43">
        <f t="shared" si="0"/>
        <v>0</v>
      </c>
    </row>
    <row r="70" spans="2:8">
      <c r="B70" s="34">
        <v>65</v>
      </c>
      <c r="C70" s="35" t="s">
        <v>115</v>
      </c>
      <c r="D70" s="36" t="s">
        <v>116</v>
      </c>
      <c r="F70" s="4">
        <v>0</v>
      </c>
      <c r="H70" s="43">
        <f t="shared" si="0"/>
        <v>0</v>
      </c>
    </row>
    <row r="71" spans="2:8">
      <c r="B71" s="34">
        <v>66</v>
      </c>
      <c r="C71" s="35" t="s">
        <v>131</v>
      </c>
      <c r="D71" s="36" t="s">
        <v>132</v>
      </c>
      <c r="F71" s="4">
        <v>0</v>
      </c>
      <c r="H71" s="43">
        <f t="shared" ref="H71:H123" si="1">ROUND(F71*12%,0)</f>
        <v>0</v>
      </c>
    </row>
    <row r="72" spans="2:8">
      <c r="B72" s="34">
        <v>67</v>
      </c>
      <c r="C72" s="35" t="s">
        <v>155</v>
      </c>
      <c r="D72" s="36" t="s">
        <v>156</v>
      </c>
      <c r="F72" s="4">
        <v>0</v>
      </c>
      <c r="H72" s="43">
        <f t="shared" si="1"/>
        <v>0</v>
      </c>
    </row>
    <row r="73" spans="2:8">
      <c r="B73" s="34">
        <v>68</v>
      </c>
      <c r="C73" s="35" t="s">
        <v>137</v>
      </c>
      <c r="D73" s="36" t="s">
        <v>138</v>
      </c>
      <c r="F73" s="4">
        <v>0</v>
      </c>
      <c r="H73" s="43">
        <f t="shared" si="1"/>
        <v>0</v>
      </c>
    </row>
    <row r="74" spans="2:8">
      <c r="B74" s="34">
        <v>69</v>
      </c>
      <c r="C74" s="35" t="s">
        <v>57</v>
      </c>
      <c r="D74" s="36" t="s">
        <v>58</v>
      </c>
      <c r="F74" s="4">
        <v>0</v>
      </c>
      <c r="H74" s="43">
        <f t="shared" si="1"/>
        <v>0</v>
      </c>
    </row>
    <row r="75" spans="2:8">
      <c r="B75" s="34">
        <v>70</v>
      </c>
      <c r="C75" s="35" t="s">
        <v>73</v>
      </c>
      <c r="D75" s="36" t="s">
        <v>74</v>
      </c>
      <c r="F75" s="4">
        <v>0</v>
      </c>
      <c r="H75" s="43">
        <f t="shared" si="1"/>
        <v>0</v>
      </c>
    </row>
    <row r="76" spans="2:8" ht="30">
      <c r="B76" s="34">
        <v>71</v>
      </c>
      <c r="C76" s="35" t="s">
        <v>223</v>
      </c>
      <c r="D76" s="36" t="s">
        <v>224</v>
      </c>
      <c r="F76" s="4">
        <v>0</v>
      </c>
      <c r="H76" s="43">
        <f t="shared" si="1"/>
        <v>0</v>
      </c>
    </row>
    <row r="77" spans="2:8">
      <c r="B77" s="34">
        <v>72</v>
      </c>
      <c r="C77" s="35" t="s">
        <v>181</v>
      </c>
      <c r="D77" s="36" t="s">
        <v>182</v>
      </c>
      <c r="F77" s="4">
        <v>0</v>
      </c>
      <c r="H77" s="43">
        <f t="shared" si="1"/>
        <v>0</v>
      </c>
    </row>
    <row r="78" spans="2:8">
      <c r="B78" s="34">
        <v>73</v>
      </c>
      <c r="C78" s="35" t="s">
        <v>93</v>
      </c>
      <c r="D78" s="36" t="s">
        <v>94</v>
      </c>
      <c r="F78" s="4">
        <v>0</v>
      </c>
      <c r="H78" s="43">
        <f t="shared" si="1"/>
        <v>0</v>
      </c>
    </row>
    <row r="79" spans="2:8">
      <c r="B79" s="34">
        <v>74</v>
      </c>
      <c r="C79" s="35" t="s">
        <v>45</v>
      </c>
      <c r="D79" s="36" t="s">
        <v>46</v>
      </c>
      <c r="F79" s="4">
        <v>0</v>
      </c>
      <c r="H79" s="43">
        <f t="shared" si="1"/>
        <v>0</v>
      </c>
    </row>
    <row r="80" spans="2:8">
      <c r="B80" s="34">
        <v>75</v>
      </c>
      <c r="C80" s="35" t="s">
        <v>31</v>
      </c>
      <c r="D80" s="36" t="s">
        <v>32</v>
      </c>
      <c r="F80" s="4">
        <v>0</v>
      </c>
      <c r="H80" s="43">
        <f t="shared" si="1"/>
        <v>0</v>
      </c>
    </row>
    <row r="81" spans="2:8">
      <c r="B81" s="34">
        <v>76</v>
      </c>
      <c r="C81" s="35" t="s">
        <v>195</v>
      </c>
      <c r="D81" s="36" t="s">
        <v>196</v>
      </c>
      <c r="F81" s="4">
        <v>0</v>
      </c>
      <c r="H81" s="43">
        <f t="shared" si="1"/>
        <v>0</v>
      </c>
    </row>
    <row r="82" spans="2:8">
      <c r="B82" s="34">
        <v>77</v>
      </c>
      <c r="C82" s="35" t="s">
        <v>239</v>
      </c>
      <c r="D82" s="36" t="s">
        <v>240</v>
      </c>
      <c r="F82" s="4">
        <v>0</v>
      </c>
      <c r="H82" s="43">
        <f t="shared" si="1"/>
        <v>0</v>
      </c>
    </row>
    <row r="83" spans="2:8">
      <c r="B83" s="34">
        <v>78</v>
      </c>
      <c r="C83" s="35" t="s">
        <v>55</v>
      </c>
      <c r="D83" s="36" t="s">
        <v>56</v>
      </c>
      <c r="F83" s="4">
        <v>0</v>
      </c>
      <c r="H83" s="43">
        <f t="shared" si="1"/>
        <v>0</v>
      </c>
    </row>
    <row r="84" spans="2:8">
      <c r="B84" s="34">
        <v>79</v>
      </c>
      <c r="C84" s="35" t="s">
        <v>47</v>
      </c>
      <c r="D84" s="36" t="s">
        <v>48</v>
      </c>
      <c r="F84" s="4">
        <v>0</v>
      </c>
      <c r="H84" s="43">
        <f t="shared" si="1"/>
        <v>0</v>
      </c>
    </row>
    <row r="85" spans="2:8">
      <c r="B85" s="34">
        <v>80</v>
      </c>
      <c r="C85" s="35" t="s">
        <v>169</v>
      </c>
      <c r="D85" s="36" t="s">
        <v>170</v>
      </c>
      <c r="F85" s="4">
        <v>0</v>
      </c>
      <c r="H85" s="43">
        <f t="shared" si="1"/>
        <v>0</v>
      </c>
    </row>
    <row r="86" spans="2:8" ht="30">
      <c r="B86" s="34">
        <v>81</v>
      </c>
      <c r="C86" s="35" t="s">
        <v>231</v>
      </c>
      <c r="D86" s="36" t="s">
        <v>232</v>
      </c>
      <c r="F86" s="4">
        <v>0</v>
      </c>
      <c r="H86" s="43">
        <f t="shared" si="1"/>
        <v>0</v>
      </c>
    </row>
    <row r="87" spans="2:8" ht="30">
      <c r="B87" s="34">
        <v>82</v>
      </c>
      <c r="C87" s="35" t="s">
        <v>229</v>
      </c>
      <c r="D87" s="36" t="s">
        <v>230</v>
      </c>
      <c r="F87" s="4">
        <v>0</v>
      </c>
      <c r="H87" s="43">
        <f t="shared" si="1"/>
        <v>0</v>
      </c>
    </row>
    <row r="88" spans="2:8">
      <c r="B88" s="34">
        <v>83</v>
      </c>
      <c r="C88" s="35" t="s">
        <v>167</v>
      </c>
      <c r="D88" s="36" t="s">
        <v>168</v>
      </c>
      <c r="F88" s="4">
        <v>0</v>
      </c>
      <c r="H88" s="43">
        <f t="shared" si="1"/>
        <v>0</v>
      </c>
    </row>
    <row r="89" spans="2:8">
      <c r="B89" s="34">
        <v>84</v>
      </c>
      <c r="C89" s="35" t="s">
        <v>161</v>
      </c>
      <c r="D89" s="36" t="s">
        <v>162</v>
      </c>
      <c r="F89" s="4">
        <v>0</v>
      </c>
      <c r="H89" s="43">
        <f t="shared" si="1"/>
        <v>0</v>
      </c>
    </row>
    <row r="90" spans="2:8">
      <c r="B90" s="34">
        <v>85</v>
      </c>
      <c r="C90" s="35" t="s">
        <v>163</v>
      </c>
      <c r="D90" s="36" t="s">
        <v>164</v>
      </c>
      <c r="F90" s="4">
        <v>0</v>
      </c>
      <c r="H90" s="43">
        <f t="shared" si="1"/>
        <v>0</v>
      </c>
    </row>
    <row r="91" spans="2:8">
      <c r="B91" s="34">
        <v>86</v>
      </c>
      <c r="C91" s="35" t="s">
        <v>133</v>
      </c>
      <c r="D91" s="36" t="s">
        <v>134</v>
      </c>
      <c r="F91" s="4">
        <v>0</v>
      </c>
      <c r="H91" s="43">
        <f t="shared" si="1"/>
        <v>0</v>
      </c>
    </row>
    <row r="92" spans="2:8" ht="45">
      <c r="B92" s="34">
        <v>87</v>
      </c>
      <c r="C92" s="35" t="s">
        <v>127</v>
      </c>
      <c r="D92" s="36" t="s">
        <v>128</v>
      </c>
      <c r="F92" s="4">
        <v>0</v>
      </c>
      <c r="H92" s="43">
        <f t="shared" si="1"/>
        <v>0</v>
      </c>
    </row>
    <row r="93" spans="2:8" ht="30">
      <c r="B93" s="34">
        <v>88</v>
      </c>
      <c r="C93" s="35" t="s">
        <v>191</v>
      </c>
      <c r="D93" s="36" t="s">
        <v>192</v>
      </c>
      <c r="F93" s="4">
        <v>0</v>
      </c>
      <c r="H93" s="43">
        <f t="shared" si="1"/>
        <v>0</v>
      </c>
    </row>
    <row r="94" spans="2:8" ht="30">
      <c r="B94" s="34">
        <v>89</v>
      </c>
      <c r="C94" s="35" t="s">
        <v>213</v>
      </c>
      <c r="D94" s="36" t="s">
        <v>214</v>
      </c>
      <c r="F94" s="4">
        <v>0</v>
      </c>
      <c r="H94" s="43">
        <f t="shared" si="1"/>
        <v>0</v>
      </c>
    </row>
    <row r="95" spans="2:8" ht="30">
      <c r="B95" s="34">
        <v>90</v>
      </c>
      <c r="C95" s="35" t="s">
        <v>209</v>
      </c>
      <c r="D95" s="36" t="s">
        <v>210</v>
      </c>
      <c r="F95" s="4">
        <v>0</v>
      </c>
      <c r="H95" s="43">
        <f t="shared" si="1"/>
        <v>0</v>
      </c>
    </row>
    <row r="96" spans="2:8" ht="30">
      <c r="B96" s="34">
        <v>91</v>
      </c>
      <c r="C96" s="35" t="s">
        <v>207</v>
      </c>
      <c r="D96" s="36" t="s">
        <v>208</v>
      </c>
      <c r="F96" s="4">
        <v>0</v>
      </c>
      <c r="H96" s="43">
        <f t="shared" si="1"/>
        <v>0</v>
      </c>
    </row>
    <row r="97" spans="2:8" ht="30">
      <c r="B97" s="34">
        <v>92</v>
      </c>
      <c r="C97" s="35" t="s">
        <v>215</v>
      </c>
      <c r="D97" s="36" t="s">
        <v>216</v>
      </c>
      <c r="F97" s="4">
        <v>0</v>
      </c>
      <c r="H97" s="43">
        <f t="shared" si="1"/>
        <v>0</v>
      </c>
    </row>
    <row r="98" spans="2:8" ht="45">
      <c r="B98" s="34">
        <v>93</v>
      </c>
      <c r="C98" s="35" t="s">
        <v>211</v>
      </c>
      <c r="D98" s="36" t="s">
        <v>212</v>
      </c>
      <c r="F98" s="4">
        <v>0</v>
      </c>
      <c r="H98" s="43">
        <f t="shared" si="1"/>
        <v>0</v>
      </c>
    </row>
    <row r="99" spans="2:8" ht="30">
      <c r="B99" s="34">
        <v>94</v>
      </c>
      <c r="C99" s="35" t="s">
        <v>141</v>
      </c>
      <c r="D99" s="36" t="s">
        <v>142</v>
      </c>
      <c r="F99" s="4">
        <v>0</v>
      </c>
      <c r="H99" s="43">
        <f t="shared" si="1"/>
        <v>0</v>
      </c>
    </row>
    <row r="100" spans="2:8" ht="30">
      <c r="B100" s="34">
        <v>95</v>
      </c>
      <c r="C100" s="35" t="s">
        <v>241</v>
      </c>
      <c r="D100" s="36" t="s">
        <v>242</v>
      </c>
      <c r="F100" s="4">
        <v>0</v>
      </c>
      <c r="H100" s="43">
        <f t="shared" si="1"/>
        <v>0</v>
      </c>
    </row>
    <row r="101" spans="2:8">
      <c r="B101" s="34">
        <v>96</v>
      </c>
      <c r="C101" s="35" t="s">
        <v>183</v>
      </c>
      <c r="D101" s="36" t="s">
        <v>184</v>
      </c>
      <c r="F101" s="4">
        <v>0</v>
      </c>
      <c r="H101" s="43">
        <f t="shared" si="1"/>
        <v>0</v>
      </c>
    </row>
    <row r="102" spans="2:8" ht="30">
      <c r="B102" s="34">
        <v>97</v>
      </c>
      <c r="C102" s="35" t="s">
        <v>145</v>
      </c>
      <c r="D102" s="36" t="s">
        <v>146</v>
      </c>
      <c r="F102" s="4">
        <v>0</v>
      </c>
      <c r="H102" s="43">
        <f t="shared" si="1"/>
        <v>0</v>
      </c>
    </row>
    <row r="103" spans="2:8">
      <c r="B103" s="34">
        <v>98</v>
      </c>
      <c r="C103" s="35" t="s">
        <v>65</v>
      </c>
      <c r="D103" s="36" t="s">
        <v>66</v>
      </c>
      <c r="F103" s="4">
        <v>0</v>
      </c>
      <c r="H103" s="43">
        <f t="shared" si="1"/>
        <v>0</v>
      </c>
    </row>
    <row r="104" spans="2:8">
      <c r="B104" s="34">
        <v>99</v>
      </c>
      <c r="C104" s="35" t="s">
        <v>237</v>
      </c>
      <c r="D104" s="36" t="s">
        <v>238</v>
      </c>
      <c r="F104" s="4">
        <v>0</v>
      </c>
      <c r="H104" s="43">
        <f t="shared" si="1"/>
        <v>0</v>
      </c>
    </row>
    <row r="105" spans="2:8" ht="30">
      <c r="B105" s="34">
        <v>100</v>
      </c>
      <c r="C105" s="35" t="s">
        <v>171</v>
      </c>
      <c r="D105" s="36" t="s">
        <v>172</v>
      </c>
      <c r="F105" s="4">
        <v>0</v>
      </c>
      <c r="H105" s="43">
        <f t="shared" si="1"/>
        <v>0</v>
      </c>
    </row>
    <row r="106" spans="2:8">
      <c r="B106" s="34">
        <v>101</v>
      </c>
      <c r="C106" s="35" t="s">
        <v>17</v>
      </c>
      <c r="D106" s="36" t="s">
        <v>18</v>
      </c>
      <c r="F106" s="4">
        <v>0</v>
      </c>
      <c r="H106" s="43">
        <f t="shared" si="1"/>
        <v>0</v>
      </c>
    </row>
    <row r="107" spans="2:8">
      <c r="B107" s="34">
        <v>102</v>
      </c>
      <c r="C107" s="35" t="s">
        <v>5</v>
      </c>
      <c r="D107" s="36" t="s">
        <v>6</v>
      </c>
      <c r="F107" s="4">
        <v>0</v>
      </c>
      <c r="H107" s="43">
        <f t="shared" si="1"/>
        <v>0</v>
      </c>
    </row>
    <row r="108" spans="2:8">
      <c r="B108" s="34">
        <v>103</v>
      </c>
      <c r="C108" s="35" t="s">
        <v>95</v>
      </c>
      <c r="D108" s="36" t="s">
        <v>96</v>
      </c>
      <c r="F108" s="4">
        <v>0</v>
      </c>
      <c r="H108" s="43">
        <f t="shared" si="1"/>
        <v>0</v>
      </c>
    </row>
    <row r="109" spans="2:8">
      <c r="B109" s="34">
        <v>104</v>
      </c>
      <c r="C109" s="35" t="s">
        <v>135</v>
      </c>
      <c r="D109" s="36" t="s">
        <v>136</v>
      </c>
      <c r="F109" s="4">
        <v>0</v>
      </c>
      <c r="H109" s="43">
        <f t="shared" si="1"/>
        <v>0</v>
      </c>
    </row>
    <row r="110" spans="2:8">
      <c r="B110" s="34">
        <v>105</v>
      </c>
      <c r="C110" s="35" t="s">
        <v>149</v>
      </c>
      <c r="D110" s="36" t="s">
        <v>150</v>
      </c>
      <c r="F110" s="4">
        <v>0</v>
      </c>
      <c r="H110" s="43">
        <f t="shared" si="1"/>
        <v>0</v>
      </c>
    </row>
    <row r="111" spans="2:8">
      <c r="B111" s="34">
        <v>106</v>
      </c>
      <c r="C111" s="35" t="s">
        <v>111</v>
      </c>
      <c r="D111" s="36" t="s">
        <v>112</v>
      </c>
      <c r="F111" s="4">
        <v>0</v>
      </c>
      <c r="H111" s="43">
        <f t="shared" si="1"/>
        <v>0</v>
      </c>
    </row>
    <row r="112" spans="2:8">
      <c r="B112" s="34">
        <v>107</v>
      </c>
      <c r="C112" s="35" t="s">
        <v>109</v>
      </c>
      <c r="D112" s="36" t="s">
        <v>110</v>
      </c>
      <c r="F112" s="4">
        <v>0</v>
      </c>
      <c r="H112" s="43">
        <f t="shared" si="1"/>
        <v>0</v>
      </c>
    </row>
    <row r="113" spans="2:8">
      <c r="B113" s="34">
        <v>108</v>
      </c>
      <c r="C113" s="35" t="s">
        <v>29</v>
      </c>
      <c r="D113" s="36" t="s">
        <v>30</v>
      </c>
      <c r="F113" s="4">
        <v>0</v>
      </c>
      <c r="H113" s="43">
        <f t="shared" si="1"/>
        <v>0</v>
      </c>
    </row>
    <row r="114" spans="2:8">
      <c r="B114" s="34">
        <v>109</v>
      </c>
      <c r="C114" s="35" t="s">
        <v>119</v>
      </c>
      <c r="D114" s="36" t="s">
        <v>120</v>
      </c>
      <c r="F114" s="4">
        <v>0</v>
      </c>
      <c r="H114" s="43">
        <f t="shared" si="1"/>
        <v>0</v>
      </c>
    </row>
    <row r="115" spans="2:8" ht="45">
      <c r="B115" s="34">
        <v>110</v>
      </c>
      <c r="C115" s="35" t="s">
        <v>219</v>
      </c>
      <c r="D115" s="36" t="s">
        <v>220</v>
      </c>
      <c r="F115" s="4">
        <v>0</v>
      </c>
      <c r="H115" s="43">
        <f t="shared" si="1"/>
        <v>0</v>
      </c>
    </row>
    <row r="116" spans="2:8" ht="75">
      <c r="B116" s="34">
        <v>111</v>
      </c>
      <c r="C116" s="35" t="s">
        <v>175</v>
      </c>
      <c r="D116" s="36" t="s">
        <v>176</v>
      </c>
      <c r="F116" s="4">
        <v>0</v>
      </c>
      <c r="H116" s="43">
        <f t="shared" si="1"/>
        <v>0</v>
      </c>
    </row>
    <row r="117" spans="2:8">
      <c r="B117" s="34">
        <v>112</v>
      </c>
      <c r="C117" s="35" t="s">
        <v>143</v>
      </c>
      <c r="D117" s="36" t="s">
        <v>144</v>
      </c>
      <c r="F117" s="4">
        <v>0</v>
      </c>
      <c r="H117" s="43">
        <f t="shared" si="1"/>
        <v>0</v>
      </c>
    </row>
    <row r="118" spans="2:8" ht="30">
      <c r="B118" s="34">
        <v>113</v>
      </c>
      <c r="C118" s="35" t="s">
        <v>173</v>
      </c>
      <c r="D118" s="36" t="s">
        <v>174</v>
      </c>
      <c r="F118" s="4">
        <v>0</v>
      </c>
      <c r="H118" s="43">
        <f t="shared" si="1"/>
        <v>0</v>
      </c>
    </row>
    <row r="119" spans="2:8">
      <c r="B119" s="34">
        <v>114</v>
      </c>
      <c r="C119" s="35" t="s">
        <v>187</v>
      </c>
      <c r="D119" s="36" t="s">
        <v>188</v>
      </c>
      <c r="F119" s="4">
        <v>0</v>
      </c>
      <c r="H119" s="43">
        <f t="shared" si="1"/>
        <v>0</v>
      </c>
    </row>
    <row r="120" spans="2:8" ht="30">
      <c r="B120" s="34">
        <v>115</v>
      </c>
      <c r="C120" s="35" t="s">
        <v>139</v>
      </c>
      <c r="D120" s="36" t="s">
        <v>140</v>
      </c>
      <c r="F120" s="4">
        <v>0</v>
      </c>
      <c r="H120" s="43">
        <f t="shared" si="1"/>
        <v>0</v>
      </c>
    </row>
    <row r="121" spans="2:8">
      <c r="B121" s="34">
        <v>116</v>
      </c>
      <c r="C121" s="35" t="s">
        <v>53</v>
      </c>
      <c r="D121" s="36" t="s">
        <v>54</v>
      </c>
      <c r="F121" s="4">
        <v>0</v>
      </c>
      <c r="H121" s="43">
        <f t="shared" si="1"/>
        <v>0</v>
      </c>
    </row>
    <row r="122" spans="2:8" ht="30">
      <c r="B122" s="34">
        <v>117</v>
      </c>
      <c r="C122" s="35" t="s">
        <v>63</v>
      </c>
      <c r="D122" s="36" t="s">
        <v>64</v>
      </c>
      <c r="F122" s="4">
        <v>0</v>
      </c>
      <c r="H122" s="43">
        <f t="shared" si="1"/>
        <v>0</v>
      </c>
    </row>
    <row r="123" spans="2:8" ht="30.75" thickBot="1">
      <c r="B123" s="29">
        <v>118</v>
      </c>
      <c r="C123" s="30"/>
      <c r="D123" s="31" t="s">
        <v>243</v>
      </c>
      <c r="F123" s="7">
        <v>0</v>
      </c>
      <c r="H123" s="21">
        <f t="shared" si="1"/>
        <v>0</v>
      </c>
    </row>
    <row r="124" spans="2:8" ht="15.75" thickBot="1">
      <c r="B124" s="10"/>
      <c r="C124" s="10"/>
      <c r="D124" s="11"/>
      <c r="F124" s="5"/>
      <c r="H124" s="15"/>
    </row>
    <row r="125" spans="2:8" ht="15.75" thickBot="1">
      <c r="B125" s="153" t="s">
        <v>251</v>
      </c>
      <c r="C125" s="154"/>
      <c r="D125" s="154"/>
      <c r="F125" s="18" t="s">
        <v>254</v>
      </c>
      <c r="H125" s="16" t="s">
        <v>249</v>
      </c>
    </row>
    <row r="126" spans="2:8">
      <c r="B126" s="24">
        <v>1</v>
      </c>
      <c r="C126" s="53"/>
      <c r="D126" s="54" t="s">
        <v>244</v>
      </c>
      <c r="F126" s="51">
        <f>SUM(H6:H123)</f>
        <v>0</v>
      </c>
      <c r="H126" s="49">
        <f>ROUND(F126*2%,0)</f>
        <v>0</v>
      </c>
    </row>
    <row r="127" spans="2:8" ht="15.75" thickBot="1">
      <c r="B127" s="55">
        <v>2</v>
      </c>
      <c r="C127" s="56"/>
      <c r="D127" s="57" t="s">
        <v>246</v>
      </c>
      <c r="F127" s="52">
        <f>SUM(H6:H123)</f>
        <v>0</v>
      </c>
      <c r="H127" s="50">
        <f>ROUND(F127*1%,0)</f>
        <v>0</v>
      </c>
    </row>
    <row r="129" spans="2:8" ht="15.75" thickBot="1"/>
    <row r="130" spans="2:8" ht="15.75" thickBot="1">
      <c r="B130" s="160" t="s">
        <v>282</v>
      </c>
      <c r="C130" s="161"/>
      <c r="D130" s="162"/>
      <c r="F130" s="19">
        <f>SUM(F6:F123)</f>
        <v>0</v>
      </c>
      <c r="H130" s="19">
        <f>SUM(H6:H127)</f>
        <v>0</v>
      </c>
    </row>
  </sheetData>
  <sheetProtection password="CC12" sheet="1" objects="1" scenarios="1"/>
  <protectedRanges>
    <protectedRange sqref="F6:F123" name="Range1"/>
  </protectedRanges>
  <mergeCells count="6">
    <mergeCell ref="B2:H2"/>
    <mergeCell ref="B130:D130"/>
    <mergeCell ref="B4:B5"/>
    <mergeCell ref="C4:C5"/>
    <mergeCell ref="D4:D5"/>
    <mergeCell ref="B125:D12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L27"/>
  <sheetViews>
    <sheetView topLeftCell="C1" workbookViewId="0">
      <pane ySplit="5" topLeftCell="A15" activePane="bottomLeft" state="frozen"/>
      <selection pane="bottomLeft" activeCell="I18" sqref="I18"/>
    </sheetView>
  </sheetViews>
  <sheetFormatPr defaultRowHeight="15"/>
  <cols>
    <col min="1" max="1" width="9.140625" style="22"/>
    <col min="2" max="2" width="5.5703125" style="23" bestFit="1" customWidth="1"/>
    <col min="3" max="3" width="29.7109375" style="97" customWidth="1"/>
    <col min="4" max="7" width="11.7109375" style="22" customWidth="1"/>
    <col min="8" max="8" width="7.7109375" style="22" customWidth="1"/>
    <col min="9" max="9" width="13.5703125" style="66" bestFit="1" customWidth="1"/>
    <col min="10" max="10" width="7.7109375" style="66" customWidth="1"/>
    <col min="11" max="11" width="16.42578125" style="66" bestFit="1" customWidth="1"/>
    <col min="12" max="12" width="15.5703125" style="66" bestFit="1" customWidth="1"/>
    <col min="13" max="16384" width="9.140625" style="22"/>
  </cols>
  <sheetData>
    <row r="2" spans="2:12">
      <c r="B2" s="148" t="s">
        <v>286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12" ht="15.75" thickBot="1"/>
    <row r="4" spans="2:12" ht="15.75" thickBot="1">
      <c r="B4" s="165" t="s">
        <v>0</v>
      </c>
      <c r="C4" s="165" t="s">
        <v>273</v>
      </c>
      <c r="D4" s="165" t="s">
        <v>271</v>
      </c>
      <c r="E4" s="167" t="s">
        <v>272</v>
      </c>
      <c r="F4" s="167" t="s">
        <v>269</v>
      </c>
      <c r="G4" s="167" t="s">
        <v>270</v>
      </c>
      <c r="H4" s="62"/>
      <c r="I4" s="8" t="s">
        <v>319</v>
      </c>
      <c r="J4" s="64"/>
      <c r="K4" s="163" t="s">
        <v>252</v>
      </c>
      <c r="L4" s="164"/>
    </row>
    <row r="5" spans="2:12" ht="15.75" thickBot="1">
      <c r="B5" s="166"/>
      <c r="C5" s="166"/>
      <c r="D5" s="166"/>
      <c r="E5" s="168"/>
      <c r="F5" s="168"/>
      <c r="G5" s="168"/>
      <c r="H5" s="63"/>
      <c r="I5" s="8" t="s">
        <v>253</v>
      </c>
      <c r="J5" s="64"/>
      <c r="K5" s="65" t="s">
        <v>269</v>
      </c>
      <c r="L5" s="65" t="s">
        <v>270</v>
      </c>
    </row>
    <row r="6" spans="2:12">
      <c r="B6" s="81">
        <v>1</v>
      </c>
      <c r="C6" s="82" t="s">
        <v>262</v>
      </c>
      <c r="D6" s="83">
        <v>1</v>
      </c>
      <c r="E6" s="84" t="s">
        <v>256</v>
      </c>
      <c r="F6" s="94">
        <v>0.12</v>
      </c>
      <c r="G6" s="94">
        <v>0</v>
      </c>
      <c r="H6" s="63"/>
      <c r="I6" s="67">
        <v>0</v>
      </c>
      <c r="K6" s="68">
        <f>ROUND(I6*F6,0)</f>
        <v>0</v>
      </c>
      <c r="L6" s="69">
        <f>ROUND(I6*G6,0)</f>
        <v>0</v>
      </c>
    </row>
    <row r="7" spans="2:12" ht="45">
      <c r="B7" s="89">
        <v>2</v>
      </c>
      <c r="C7" s="90" t="s">
        <v>274</v>
      </c>
      <c r="D7" s="91">
        <v>1</v>
      </c>
      <c r="E7" s="92" t="s">
        <v>256</v>
      </c>
      <c r="F7" s="95">
        <v>4.8000000000000001E-2</v>
      </c>
      <c r="G7" s="95">
        <v>0</v>
      </c>
      <c r="H7" s="63"/>
      <c r="I7" s="70">
        <v>0</v>
      </c>
      <c r="K7" s="71">
        <f>ROUND(I7*F7,0)</f>
        <v>0</v>
      </c>
      <c r="L7" s="72">
        <f>ROUND(I7*G7,0)</f>
        <v>0</v>
      </c>
    </row>
    <row r="8" spans="2:12" ht="45">
      <c r="B8" s="89">
        <v>3</v>
      </c>
      <c r="C8" s="90" t="s">
        <v>275</v>
      </c>
      <c r="D8" s="91">
        <v>0.4</v>
      </c>
      <c r="E8" s="93">
        <v>0.6</v>
      </c>
      <c r="F8" s="95">
        <v>4.8000000000000001E-2</v>
      </c>
      <c r="G8" s="95">
        <v>7.1999999999999995E-2</v>
      </c>
      <c r="H8" s="63"/>
      <c r="I8" s="70">
        <v>0</v>
      </c>
      <c r="K8" s="71">
        <f t="shared" ref="K8:K18" si="0">ROUND(I8*F8,0)</f>
        <v>0</v>
      </c>
      <c r="L8" s="72">
        <f t="shared" ref="L8:L18" si="1">ROUND(I8*G8,0)</f>
        <v>0</v>
      </c>
    </row>
    <row r="9" spans="2:12" ht="30">
      <c r="B9" s="89">
        <v>4</v>
      </c>
      <c r="C9" s="90" t="s">
        <v>278</v>
      </c>
      <c r="D9" s="91">
        <v>1</v>
      </c>
      <c r="E9" s="92" t="s">
        <v>256</v>
      </c>
      <c r="F9" s="95">
        <v>0.12</v>
      </c>
      <c r="G9" s="95">
        <v>0</v>
      </c>
      <c r="H9" s="63"/>
      <c r="I9" s="70">
        <v>0</v>
      </c>
      <c r="K9" s="71">
        <f t="shared" si="0"/>
        <v>0</v>
      </c>
      <c r="L9" s="72">
        <f t="shared" si="1"/>
        <v>0</v>
      </c>
    </row>
    <row r="10" spans="2:12" ht="30">
      <c r="B10" s="89">
        <v>5</v>
      </c>
      <c r="C10" s="90" t="s">
        <v>260</v>
      </c>
      <c r="D10" s="91">
        <v>1</v>
      </c>
      <c r="E10" s="92" t="s">
        <v>256</v>
      </c>
      <c r="F10" s="95">
        <v>0.12</v>
      </c>
      <c r="G10" s="95">
        <v>0</v>
      </c>
      <c r="H10" s="63"/>
      <c r="I10" s="70">
        <v>0</v>
      </c>
      <c r="K10" s="71">
        <f t="shared" si="0"/>
        <v>0</v>
      </c>
      <c r="L10" s="72">
        <f t="shared" si="1"/>
        <v>0</v>
      </c>
    </row>
    <row r="11" spans="2:12">
      <c r="B11" s="89">
        <v>6</v>
      </c>
      <c r="C11" s="90" t="s">
        <v>258</v>
      </c>
      <c r="D11" s="91">
        <v>1</v>
      </c>
      <c r="E11" s="92" t="s">
        <v>256</v>
      </c>
      <c r="F11" s="95">
        <v>0.12</v>
      </c>
      <c r="G11" s="95">
        <v>0</v>
      </c>
      <c r="H11" s="63"/>
      <c r="I11" s="70">
        <v>0</v>
      </c>
      <c r="K11" s="71">
        <f t="shared" si="0"/>
        <v>0</v>
      </c>
      <c r="L11" s="72">
        <f t="shared" si="1"/>
        <v>0</v>
      </c>
    </row>
    <row r="12" spans="2:12">
      <c r="B12" s="89">
        <v>7</v>
      </c>
      <c r="C12" s="90" t="s">
        <v>259</v>
      </c>
      <c r="D12" s="91">
        <v>1</v>
      </c>
      <c r="E12" s="92" t="s">
        <v>256</v>
      </c>
      <c r="F12" s="95">
        <v>0.12</v>
      </c>
      <c r="G12" s="95">
        <v>0</v>
      </c>
      <c r="H12" s="63"/>
      <c r="I12" s="70">
        <v>0</v>
      </c>
      <c r="K12" s="71">
        <f t="shared" si="0"/>
        <v>0</v>
      </c>
      <c r="L12" s="72">
        <f t="shared" si="1"/>
        <v>0</v>
      </c>
    </row>
    <row r="13" spans="2:12" ht="60">
      <c r="B13" s="89">
        <v>8</v>
      </c>
      <c r="C13" s="90" t="s">
        <v>257</v>
      </c>
      <c r="D13" s="91">
        <v>1</v>
      </c>
      <c r="E13" s="92" t="s">
        <v>256</v>
      </c>
      <c r="F13" s="95">
        <v>0.03</v>
      </c>
      <c r="G13" s="95">
        <v>0</v>
      </c>
      <c r="H13" s="63"/>
      <c r="I13" s="70">
        <v>0</v>
      </c>
      <c r="K13" s="71">
        <f t="shared" si="0"/>
        <v>0</v>
      </c>
      <c r="L13" s="72">
        <f t="shared" si="1"/>
        <v>0</v>
      </c>
    </row>
    <row r="14" spans="2:12" ht="45">
      <c r="B14" s="89" t="s">
        <v>263</v>
      </c>
      <c r="C14" s="90" t="s">
        <v>255</v>
      </c>
      <c r="D14" s="91">
        <v>1</v>
      </c>
      <c r="E14" s="92" t="s">
        <v>256</v>
      </c>
      <c r="F14" s="95">
        <v>0.12</v>
      </c>
      <c r="G14" s="95">
        <v>0</v>
      </c>
      <c r="H14" s="63"/>
      <c r="I14" s="70">
        <v>0</v>
      </c>
      <c r="K14" s="71">
        <f t="shared" si="0"/>
        <v>0</v>
      </c>
      <c r="L14" s="72">
        <f t="shared" si="1"/>
        <v>0</v>
      </c>
    </row>
    <row r="15" spans="2:12" ht="30">
      <c r="B15" s="89" t="s">
        <v>264</v>
      </c>
      <c r="C15" s="90" t="s">
        <v>265</v>
      </c>
      <c r="D15" s="91">
        <v>0.75</v>
      </c>
      <c r="E15" s="93">
        <v>0.25</v>
      </c>
      <c r="F15" s="95">
        <v>0.09</v>
      </c>
      <c r="G15" s="95">
        <v>0.03</v>
      </c>
      <c r="H15" s="63"/>
      <c r="I15" s="70">
        <v>0</v>
      </c>
      <c r="K15" s="71">
        <f t="shared" si="0"/>
        <v>0</v>
      </c>
      <c r="L15" s="72">
        <f t="shared" si="1"/>
        <v>0</v>
      </c>
    </row>
    <row r="16" spans="2:12" ht="30">
      <c r="B16" s="89">
        <v>10</v>
      </c>
      <c r="C16" s="90" t="s">
        <v>261</v>
      </c>
      <c r="D16" s="91">
        <v>1</v>
      </c>
      <c r="E16" s="92" t="s">
        <v>256</v>
      </c>
      <c r="F16" s="95">
        <v>0.12</v>
      </c>
      <c r="G16" s="95">
        <v>0</v>
      </c>
      <c r="H16" s="63"/>
      <c r="I16" s="70">
        <v>0</v>
      </c>
      <c r="K16" s="71">
        <f t="shared" si="0"/>
        <v>0</v>
      </c>
      <c r="L16" s="72">
        <f t="shared" si="1"/>
        <v>0</v>
      </c>
    </row>
    <row r="17" spans="2:12">
      <c r="B17" s="89" t="s">
        <v>266</v>
      </c>
      <c r="C17" s="90" t="s">
        <v>279</v>
      </c>
      <c r="D17" s="91">
        <v>0.5</v>
      </c>
      <c r="E17" s="93">
        <v>0.5</v>
      </c>
      <c r="F17" s="95">
        <v>2.4E-2</v>
      </c>
      <c r="G17" s="95">
        <v>2.4E-2</v>
      </c>
      <c r="H17" s="63"/>
      <c r="I17" s="70">
        <v>0</v>
      </c>
      <c r="K17" s="71">
        <f t="shared" si="0"/>
        <v>0</v>
      </c>
      <c r="L17" s="72">
        <f t="shared" si="1"/>
        <v>0</v>
      </c>
    </row>
    <row r="18" spans="2:12">
      <c r="B18" s="89" t="s">
        <v>267</v>
      </c>
      <c r="C18" s="90" t="s">
        <v>280</v>
      </c>
      <c r="D18" s="91">
        <v>0.5</v>
      </c>
      <c r="E18" s="93">
        <v>0.5</v>
      </c>
      <c r="F18" s="95">
        <v>4.2000000000000003E-2</v>
      </c>
      <c r="G18" s="95">
        <v>4.2000000000000003E-2</v>
      </c>
      <c r="H18" s="63"/>
      <c r="I18" s="70">
        <v>0</v>
      </c>
      <c r="K18" s="71">
        <f t="shared" si="0"/>
        <v>0</v>
      </c>
      <c r="L18" s="72">
        <f t="shared" si="1"/>
        <v>0</v>
      </c>
    </row>
    <row r="19" spans="2:12" ht="30.75" thickBot="1">
      <c r="B19" s="85" t="s">
        <v>268</v>
      </c>
      <c r="C19" s="86" t="s">
        <v>281</v>
      </c>
      <c r="D19" s="87">
        <v>0.5</v>
      </c>
      <c r="E19" s="88">
        <v>0.5</v>
      </c>
      <c r="F19" s="98">
        <v>3.5999999999999997E-2</v>
      </c>
      <c r="G19" s="98">
        <v>3.5999999999999997E-2</v>
      </c>
      <c r="I19" s="73">
        <v>0</v>
      </c>
      <c r="K19" s="74">
        <f>ROUND(I19*F19,0)</f>
        <v>0</v>
      </c>
      <c r="L19" s="75">
        <f>ROUND(I19*G19,0)</f>
        <v>0</v>
      </c>
    </row>
    <row r="20" spans="2:12" ht="15.75" thickBot="1">
      <c r="I20" s="22"/>
      <c r="K20" s="76"/>
      <c r="L20" s="76"/>
    </row>
    <row r="21" spans="2:12" ht="15.75" thickBot="1">
      <c r="B21" s="96"/>
      <c r="C21" s="175" t="s">
        <v>251</v>
      </c>
      <c r="D21" s="176"/>
      <c r="E21" s="176"/>
      <c r="F21" s="176"/>
      <c r="G21" s="177"/>
      <c r="I21" s="22"/>
      <c r="J21" s="64"/>
      <c r="K21" s="65" t="s">
        <v>269</v>
      </c>
      <c r="L21" s="65" t="s">
        <v>270</v>
      </c>
    </row>
    <row r="22" spans="2:12">
      <c r="B22" s="24">
        <v>1</v>
      </c>
      <c r="C22" s="169" t="s">
        <v>244</v>
      </c>
      <c r="D22" s="170"/>
      <c r="E22" s="170"/>
      <c r="F22" s="170"/>
      <c r="G22" s="171"/>
      <c r="I22" s="22"/>
      <c r="K22" s="68">
        <f>ROUND(SUM(K6:K19)*2%,0)</f>
        <v>0</v>
      </c>
      <c r="L22" s="77">
        <f>ROUND(SUM(L6:L19)*2%,0)</f>
        <v>0</v>
      </c>
    </row>
    <row r="23" spans="2:12" ht="15.75" thickBot="1">
      <c r="B23" s="55">
        <v>2</v>
      </c>
      <c r="C23" s="172" t="s">
        <v>246</v>
      </c>
      <c r="D23" s="173"/>
      <c r="E23" s="173"/>
      <c r="F23" s="173"/>
      <c r="G23" s="174"/>
      <c r="I23" s="22"/>
      <c r="K23" s="78">
        <f>ROUND(SUM(K6:K19)*1%,0)</f>
        <v>0</v>
      </c>
      <c r="L23" s="79">
        <f>ROUND(SUM(L6:L19)*1%,0)</f>
        <v>0</v>
      </c>
    </row>
    <row r="24" spans="2:12">
      <c r="I24" s="22"/>
    </row>
    <row r="25" spans="2:12" ht="15.75" thickBot="1">
      <c r="I25" s="22"/>
    </row>
    <row r="26" spans="2:12" ht="15.75" thickBot="1">
      <c r="B26" s="148" t="s">
        <v>283</v>
      </c>
      <c r="C26" s="148"/>
      <c r="D26" s="148"/>
      <c r="E26" s="148"/>
      <c r="F26" s="148"/>
      <c r="G26" s="148"/>
      <c r="I26" s="22"/>
      <c r="K26" s="80">
        <f>SUM(K6:K23)</f>
        <v>0</v>
      </c>
      <c r="L26" s="80">
        <f>SUM(L6:L23)</f>
        <v>0</v>
      </c>
    </row>
    <row r="27" spans="2:12">
      <c r="I27" s="22"/>
    </row>
  </sheetData>
  <sheetProtection password="CC12" sheet="1" objects="1" scenarios="1"/>
  <protectedRanges>
    <protectedRange sqref="I6:I19" name="Range1"/>
  </protectedRanges>
  <sortState ref="C3:G16">
    <sortCondition ref="C3:C16"/>
  </sortState>
  <mergeCells count="12">
    <mergeCell ref="B2:L2"/>
    <mergeCell ref="B26:G26"/>
    <mergeCell ref="K4:L4"/>
    <mergeCell ref="B4:B5"/>
    <mergeCell ref="C4:C5"/>
    <mergeCell ref="D4:D5"/>
    <mergeCell ref="E4:E5"/>
    <mergeCell ref="F4:F5"/>
    <mergeCell ref="G4:G5"/>
    <mergeCell ref="C22:G22"/>
    <mergeCell ref="C23:G23"/>
    <mergeCell ref="C21:G2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J54"/>
  <sheetViews>
    <sheetView topLeftCell="B1" workbookViewId="0">
      <pane ySplit="5" topLeftCell="A13" activePane="bottomLeft" state="frozen"/>
      <selection activeCell="I6" sqref="A1:XFD1048576"/>
      <selection pane="bottomLeft" activeCell="E54" sqref="E54"/>
    </sheetView>
  </sheetViews>
  <sheetFormatPr defaultRowHeight="15"/>
  <cols>
    <col min="1" max="1" width="9.140625" style="102"/>
    <col min="2" max="2" width="5.42578125" style="103" bestFit="1" customWidth="1"/>
    <col min="3" max="3" width="50.7109375" style="104" customWidth="1"/>
    <col min="4" max="4" width="9.140625" style="102" customWidth="1"/>
    <col min="5" max="5" width="13.28515625" style="102" bestFit="1" customWidth="1"/>
    <col min="6" max="10" width="11.7109375" style="102" customWidth="1"/>
    <col min="11" max="16384" width="9.140625" style="102"/>
  </cols>
  <sheetData>
    <row r="2" spans="2:10">
      <c r="B2" s="180" t="s">
        <v>287</v>
      </c>
      <c r="C2" s="180"/>
      <c r="D2" s="180"/>
      <c r="E2" s="180"/>
      <c r="F2" s="180"/>
      <c r="G2" s="180"/>
      <c r="H2" s="180"/>
      <c r="I2" s="180"/>
      <c r="J2" s="180"/>
    </row>
    <row r="3" spans="2:10" ht="15.75" thickBot="1"/>
    <row r="4" spans="2:10" ht="15.75" customHeight="1" thickBot="1">
      <c r="B4" s="156" t="s">
        <v>0</v>
      </c>
      <c r="C4" s="159" t="s">
        <v>1</v>
      </c>
      <c r="E4" s="181" t="s">
        <v>252</v>
      </c>
      <c r="F4" s="181"/>
      <c r="G4" s="181"/>
      <c r="H4" s="181"/>
      <c r="I4" s="181"/>
      <c r="J4" s="181"/>
    </row>
    <row r="5" spans="2:10" ht="30.75" thickBot="1">
      <c r="B5" s="156"/>
      <c r="C5" s="159"/>
      <c r="E5" s="105" t="s">
        <v>297</v>
      </c>
      <c r="F5" s="65" t="s">
        <v>249</v>
      </c>
      <c r="G5" s="106" t="s">
        <v>251</v>
      </c>
      <c r="H5" s="106" t="s">
        <v>292</v>
      </c>
      <c r="I5" s="106" t="s">
        <v>248</v>
      </c>
      <c r="J5" s="106" t="s">
        <v>293</v>
      </c>
    </row>
    <row r="6" spans="2:10">
      <c r="B6" s="107"/>
      <c r="C6" s="26"/>
      <c r="E6" s="68"/>
      <c r="F6" s="68"/>
      <c r="G6" s="69"/>
      <c r="H6" s="108"/>
      <c r="I6" s="108"/>
      <c r="J6" s="108"/>
    </row>
    <row r="7" spans="2:10">
      <c r="B7" s="109">
        <v>1</v>
      </c>
      <c r="C7" s="36" t="s">
        <v>289</v>
      </c>
      <c r="E7" s="71">
        <f>'Taxable Services'!I125</f>
        <v>0</v>
      </c>
      <c r="F7" s="71">
        <f>'Taxable Services'!K125</f>
        <v>0</v>
      </c>
      <c r="G7" s="72">
        <f>ROUND(F7*2%,0)</f>
        <v>0</v>
      </c>
      <c r="H7" s="72">
        <f>ROUND(F7*1%,0)</f>
        <v>0</v>
      </c>
      <c r="I7" s="110">
        <f>'Taxable Services'!L125</f>
        <v>0</v>
      </c>
      <c r="J7" s="110">
        <f>'Taxable Services'!M125</f>
        <v>0</v>
      </c>
    </row>
    <row r="8" spans="2:10">
      <c r="B8" s="109"/>
      <c r="C8" s="36"/>
      <c r="E8" s="71"/>
      <c r="F8" s="71"/>
      <c r="G8" s="72"/>
      <c r="H8" s="110"/>
      <c r="I8" s="110"/>
      <c r="J8" s="110"/>
    </row>
    <row r="9" spans="2:10">
      <c r="B9" s="109">
        <v>2</v>
      </c>
      <c r="C9" s="36" t="s">
        <v>290</v>
      </c>
      <c r="E9" s="71">
        <f>'Taxable Services'!I124</f>
        <v>0</v>
      </c>
      <c r="F9" s="71">
        <f>'Taxable Services'!K124</f>
        <v>0</v>
      </c>
      <c r="G9" s="72">
        <f>ROUND(F9*2%,0)</f>
        <v>0</v>
      </c>
      <c r="H9" s="72">
        <f>ROUND(F9*1%,0)</f>
        <v>0</v>
      </c>
      <c r="I9" s="110">
        <f>'Taxable Services'!L124</f>
        <v>0</v>
      </c>
      <c r="J9" s="110">
        <f>'Taxable Services'!M124</f>
        <v>0</v>
      </c>
    </row>
    <row r="10" spans="2:10">
      <c r="B10" s="111"/>
      <c r="C10" s="99"/>
      <c r="E10" s="112"/>
      <c r="F10" s="112"/>
      <c r="G10" s="113"/>
      <c r="H10" s="114"/>
      <c r="I10" s="114"/>
      <c r="J10" s="114"/>
    </row>
    <row r="11" spans="2:10" ht="15.75" thickBot="1">
      <c r="B11" s="115" t="s">
        <v>291</v>
      </c>
      <c r="C11" s="101" t="s">
        <v>296</v>
      </c>
      <c r="E11" s="116">
        <f t="shared" ref="E11:J11" si="0">SUM(E7:E9)</f>
        <v>0</v>
      </c>
      <c r="F11" s="116">
        <f t="shared" si="0"/>
        <v>0</v>
      </c>
      <c r="G11" s="116">
        <f t="shared" si="0"/>
        <v>0</v>
      </c>
      <c r="H11" s="116">
        <f t="shared" si="0"/>
        <v>0</v>
      </c>
      <c r="I11" s="116">
        <f t="shared" si="0"/>
        <v>0</v>
      </c>
      <c r="J11" s="117">
        <f t="shared" si="0"/>
        <v>0</v>
      </c>
    </row>
    <row r="12" spans="2:10" ht="15.75" thickTop="1">
      <c r="B12" s="107"/>
      <c r="C12" s="125"/>
      <c r="E12" s="68"/>
      <c r="F12" s="68"/>
      <c r="G12" s="77"/>
      <c r="H12" s="108"/>
      <c r="I12" s="108"/>
      <c r="J12" s="108"/>
    </row>
    <row r="13" spans="2:10" ht="15.75" thickBot="1">
      <c r="B13" s="127"/>
      <c r="C13" s="128" t="s">
        <v>304</v>
      </c>
      <c r="E13" s="129" t="s">
        <v>305</v>
      </c>
      <c r="F13" s="185" t="s">
        <v>306</v>
      </c>
      <c r="G13" s="186"/>
      <c r="H13" s="185" t="s">
        <v>307</v>
      </c>
      <c r="I13" s="187"/>
      <c r="J13" s="134">
        <f>SUM(F11:J11)</f>
        <v>0</v>
      </c>
    </row>
    <row r="14" spans="2:10" ht="15.75" thickTop="1">
      <c r="B14" s="118"/>
      <c r="C14" s="100"/>
      <c r="E14" s="119"/>
      <c r="F14" s="119"/>
      <c r="G14" s="120"/>
      <c r="H14" s="121"/>
      <c r="I14" s="121"/>
      <c r="J14" s="121"/>
    </row>
    <row r="15" spans="2:10">
      <c r="B15" s="118">
        <v>3</v>
      </c>
      <c r="C15" s="100" t="s">
        <v>332</v>
      </c>
      <c r="E15" s="124">
        <v>0</v>
      </c>
      <c r="F15" s="126">
        <v>0</v>
      </c>
      <c r="G15" s="110">
        <f>ROUND(F15*2%,0)</f>
        <v>0</v>
      </c>
      <c r="H15" s="110">
        <f>ROUND(F15*1%,0)</f>
        <v>0</v>
      </c>
      <c r="I15" s="124">
        <v>0</v>
      </c>
      <c r="J15" s="124">
        <v>0</v>
      </c>
    </row>
    <row r="16" spans="2:10">
      <c r="B16" s="118"/>
      <c r="C16" s="100"/>
      <c r="E16" s="119"/>
      <c r="F16" s="119"/>
      <c r="G16" s="120"/>
      <c r="H16" s="121"/>
      <c r="I16" s="121"/>
      <c r="J16" s="121"/>
    </row>
    <row r="17" spans="2:10">
      <c r="B17" s="109">
        <v>4</v>
      </c>
      <c r="C17" s="36" t="s">
        <v>288</v>
      </c>
      <c r="E17" s="71">
        <f>SUM('Taxable Services'!I6:I126)-'Taxable Services'!I124-'Taxable Services'!I125</f>
        <v>0</v>
      </c>
      <c r="F17" s="71">
        <f>SUM('Taxable Services'!K6:K126)-'Taxable Services'!K124-'Taxable Services'!K125</f>
        <v>0</v>
      </c>
      <c r="G17" s="72">
        <f>ROUND(F17*2%,0)</f>
        <v>0</v>
      </c>
      <c r="H17" s="72">
        <f>ROUND(F17*1%,0)</f>
        <v>0</v>
      </c>
      <c r="I17" s="110">
        <f>SUM('Taxable Services'!L6:L126)-'Taxable Services'!L124-'Taxable Services'!L125</f>
        <v>0</v>
      </c>
      <c r="J17" s="110">
        <f>SUM('Taxable Services'!M6:M126)-'Taxable Services'!M124-'Taxable Services'!M125</f>
        <v>0</v>
      </c>
    </row>
    <row r="18" spans="2:10">
      <c r="B18" s="109"/>
      <c r="C18" s="36"/>
      <c r="E18" s="71"/>
      <c r="F18" s="71"/>
      <c r="G18" s="72"/>
      <c r="H18" s="110"/>
      <c r="I18" s="110"/>
      <c r="J18" s="110"/>
    </row>
    <row r="19" spans="2:10">
      <c r="B19" s="109">
        <v>5</v>
      </c>
      <c r="C19" s="36" t="s">
        <v>294</v>
      </c>
      <c r="E19" s="71">
        <f>SUM('Service Tax Set-off'!F6:F123)</f>
        <v>0</v>
      </c>
      <c r="F19" s="71">
        <f>SUM('Service Tax Set-off'!H6:H123)</f>
        <v>0</v>
      </c>
      <c r="G19" s="72">
        <f>ROUND(F19*2%,0)</f>
        <v>0</v>
      </c>
      <c r="H19" s="72">
        <f>ROUND(F19*1%,0)</f>
        <v>0</v>
      </c>
      <c r="I19" s="124">
        <v>0</v>
      </c>
      <c r="J19" s="124">
        <v>0</v>
      </c>
    </row>
    <row r="20" spans="2:10">
      <c r="B20" s="109"/>
      <c r="C20" s="36"/>
      <c r="E20" s="71"/>
      <c r="F20" s="71"/>
      <c r="G20" s="72"/>
      <c r="H20" s="110"/>
      <c r="I20" s="110"/>
      <c r="J20" s="110"/>
    </row>
    <row r="21" spans="2:10" ht="15.75" thickBot="1">
      <c r="B21" s="115" t="s">
        <v>295</v>
      </c>
      <c r="C21" s="101" t="s">
        <v>298</v>
      </c>
      <c r="E21" s="116">
        <f t="shared" ref="E21:J21" si="1">E17-E19</f>
        <v>0</v>
      </c>
      <c r="F21" s="116">
        <f>F17-F15-F19+F23</f>
        <v>0</v>
      </c>
      <c r="G21" s="116">
        <f>G17-G15-G19+G23</f>
        <v>0</v>
      </c>
      <c r="H21" s="116">
        <f>H17-H15-H19+H23</f>
        <v>0</v>
      </c>
      <c r="I21" s="116">
        <f t="shared" si="1"/>
        <v>0</v>
      </c>
      <c r="J21" s="117">
        <f t="shared" si="1"/>
        <v>0</v>
      </c>
    </row>
    <row r="22" spans="2:10" ht="15.75" thickTop="1">
      <c r="B22" s="109"/>
      <c r="C22" s="36"/>
      <c r="E22" s="71"/>
      <c r="F22" s="71"/>
      <c r="G22" s="72"/>
      <c r="H22" s="110"/>
      <c r="I22" s="110"/>
      <c r="J22" s="110"/>
    </row>
    <row r="23" spans="2:10" ht="15.75" thickBot="1">
      <c r="B23" s="115"/>
      <c r="C23" s="100" t="s">
        <v>331</v>
      </c>
      <c r="E23" s="144">
        <v>0</v>
      </c>
      <c r="F23" s="146">
        <v>0</v>
      </c>
      <c r="G23" s="116">
        <f>ROUND(F23*2%,0)</f>
        <v>0</v>
      </c>
      <c r="H23" s="116">
        <f>ROUND(F23*1%,0)</f>
        <v>0</v>
      </c>
      <c r="I23" s="144">
        <v>0</v>
      </c>
      <c r="J23" s="145">
        <v>0</v>
      </c>
    </row>
    <row r="24" spans="2:10" ht="15.75" thickTop="1">
      <c r="B24" s="107"/>
      <c r="C24" s="125"/>
      <c r="E24" s="68"/>
      <c r="F24" s="68"/>
      <c r="G24" s="143"/>
      <c r="H24" s="143"/>
      <c r="I24" s="108"/>
      <c r="J24" s="108"/>
    </row>
    <row r="25" spans="2:10" ht="15.75" thickBot="1">
      <c r="B25" s="127"/>
      <c r="C25" s="128" t="s">
        <v>304</v>
      </c>
      <c r="E25" s="129" t="s">
        <v>305</v>
      </c>
      <c r="F25" s="185" t="s">
        <v>306</v>
      </c>
      <c r="G25" s="186"/>
      <c r="H25" s="185" t="s">
        <v>307</v>
      </c>
      <c r="I25" s="187"/>
      <c r="J25" s="134">
        <f>SUM(F21:J21)</f>
        <v>0</v>
      </c>
    </row>
    <row r="26" spans="2:10" ht="15.75" thickTop="1">
      <c r="B26" s="109"/>
      <c r="C26" s="36"/>
      <c r="E26" s="71"/>
      <c r="F26" s="71"/>
      <c r="G26" s="72"/>
      <c r="H26" s="110"/>
      <c r="I26" s="110"/>
      <c r="J26" s="110"/>
    </row>
    <row r="27" spans="2:10">
      <c r="B27" s="109">
        <v>6</v>
      </c>
      <c r="C27" s="36" t="s">
        <v>299</v>
      </c>
      <c r="E27" s="71"/>
      <c r="F27" s="71"/>
      <c r="G27" s="72"/>
      <c r="H27" s="110"/>
      <c r="I27" s="110"/>
      <c r="J27" s="110"/>
    </row>
    <row r="28" spans="2:10">
      <c r="B28" s="109"/>
      <c r="C28" s="36"/>
      <c r="E28" s="71"/>
      <c r="F28" s="71"/>
      <c r="G28" s="72"/>
      <c r="H28" s="110"/>
      <c r="I28" s="110"/>
      <c r="J28" s="110"/>
    </row>
    <row r="29" spans="2:10">
      <c r="B29" s="109" t="s">
        <v>301</v>
      </c>
      <c r="C29" s="36" t="s">
        <v>269</v>
      </c>
      <c r="E29" s="71">
        <f>SUM('Reverse Charge Mechanism'!I6:I19)</f>
        <v>0</v>
      </c>
      <c r="F29" s="71">
        <f>SUM('Reverse Charge Mechanism'!K6:K19)</f>
        <v>0</v>
      </c>
      <c r="G29" s="72">
        <f>ROUND(F29*2%,0)</f>
        <v>0</v>
      </c>
      <c r="H29" s="72">
        <f>ROUND(F29*1%,0)</f>
        <v>0</v>
      </c>
      <c r="I29" s="126">
        <v>0</v>
      </c>
      <c r="J29" s="124">
        <v>0</v>
      </c>
    </row>
    <row r="30" spans="2:10">
      <c r="B30" s="109"/>
      <c r="C30" s="36"/>
      <c r="E30" s="71"/>
      <c r="F30" s="71"/>
      <c r="G30" s="72"/>
      <c r="H30" s="110"/>
      <c r="I30" s="110"/>
      <c r="J30" s="110"/>
    </row>
    <row r="31" spans="2:10">
      <c r="B31" s="109" t="s">
        <v>302</v>
      </c>
      <c r="C31" s="36" t="s">
        <v>270</v>
      </c>
      <c r="E31" s="71">
        <f>SUM('Reverse Charge Mechanism'!I6:I19)</f>
        <v>0</v>
      </c>
      <c r="F31" s="71">
        <f>SUM('Reverse Charge Mechanism'!L6:L19)</f>
        <v>0</v>
      </c>
      <c r="G31" s="72">
        <f>ROUND(F31*2%,0)</f>
        <v>0</v>
      </c>
      <c r="H31" s="72">
        <f>ROUND(F31*1%,0)</f>
        <v>0</v>
      </c>
      <c r="I31" s="126">
        <v>0</v>
      </c>
      <c r="J31" s="124">
        <v>0</v>
      </c>
    </row>
    <row r="32" spans="2:10">
      <c r="B32" s="109"/>
      <c r="C32" s="36"/>
      <c r="E32" s="71"/>
      <c r="F32" s="71"/>
      <c r="G32" s="72"/>
      <c r="H32" s="110"/>
      <c r="I32" s="110"/>
      <c r="J32" s="110"/>
    </row>
    <row r="33" spans="2:10" ht="15.75" thickBot="1">
      <c r="B33" s="115" t="s">
        <v>300</v>
      </c>
      <c r="C33" s="101" t="s">
        <v>303</v>
      </c>
      <c r="E33" s="116">
        <f>(E29)*OR(E31)</f>
        <v>0</v>
      </c>
      <c r="F33" s="116">
        <f>SUM(F29:F31)</f>
        <v>0</v>
      </c>
      <c r="G33" s="116">
        <f>SUM(G29:G31)</f>
        <v>0</v>
      </c>
      <c r="H33" s="116">
        <f>SUM(H29:H31)</f>
        <v>0</v>
      </c>
      <c r="I33" s="116">
        <f>SUM(I29:I31)</f>
        <v>0</v>
      </c>
      <c r="J33" s="117">
        <f>SUM(J29:J31)</f>
        <v>0</v>
      </c>
    </row>
    <row r="34" spans="2:10" ht="15.75" thickTop="1">
      <c r="B34" s="109"/>
      <c r="C34" s="36"/>
      <c r="E34" s="71"/>
      <c r="F34" s="71"/>
      <c r="G34" s="72"/>
      <c r="H34" s="110"/>
      <c r="I34" s="110"/>
      <c r="J34" s="110"/>
    </row>
    <row r="35" spans="2:10" ht="15.75" thickBot="1">
      <c r="B35" s="132" t="s">
        <v>301</v>
      </c>
      <c r="C35" s="128" t="s">
        <v>308</v>
      </c>
      <c r="E35" s="129" t="s">
        <v>305</v>
      </c>
      <c r="F35" s="182" t="s">
        <v>306</v>
      </c>
      <c r="G35" s="183"/>
      <c r="H35" s="182" t="s">
        <v>307</v>
      </c>
      <c r="I35" s="184"/>
      <c r="J35" s="135" t="s">
        <v>254</v>
      </c>
    </row>
    <row r="36" spans="2:10" ht="15.75" thickTop="1">
      <c r="B36" s="133"/>
      <c r="C36" s="36"/>
      <c r="E36" s="71"/>
      <c r="F36" s="71"/>
      <c r="G36" s="72"/>
      <c r="H36" s="110"/>
      <c r="I36" s="110"/>
      <c r="J36" s="110"/>
    </row>
    <row r="37" spans="2:10" ht="15.75" thickBot="1">
      <c r="B37" s="132" t="s">
        <v>302</v>
      </c>
      <c r="C37" s="128" t="s">
        <v>309</v>
      </c>
      <c r="E37" s="129" t="s">
        <v>305</v>
      </c>
      <c r="F37" s="182" t="s">
        <v>306</v>
      </c>
      <c r="G37" s="183"/>
      <c r="H37" s="182" t="s">
        <v>307</v>
      </c>
      <c r="I37" s="184"/>
      <c r="J37" s="147" t="s">
        <v>254</v>
      </c>
    </row>
    <row r="38" spans="2:10" ht="15.75" thickTop="1">
      <c r="B38" s="109"/>
      <c r="C38" s="36"/>
      <c r="E38" s="71"/>
      <c r="F38" s="71"/>
      <c r="G38" s="72"/>
      <c r="H38" s="110"/>
      <c r="I38" s="110"/>
      <c r="J38" s="110"/>
    </row>
    <row r="39" spans="2:10">
      <c r="B39" s="109">
        <v>7</v>
      </c>
      <c r="C39" s="36" t="s">
        <v>322</v>
      </c>
      <c r="E39" s="71"/>
      <c r="F39" s="71"/>
      <c r="G39" s="72"/>
      <c r="H39" s="110"/>
      <c r="I39" s="110"/>
      <c r="J39" s="110"/>
    </row>
    <row r="40" spans="2:10">
      <c r="B40" s="109"/>
      <c r="C40" s="36"/>
      <c r="E40" s="71"/>
      <c r="F40" s="71"/>
      <c r="G40" s="72"/>
      <c r="H40" s="110"/>
      <c r="I40" s="110"/>
      <c r="J40" s="110"/>
    </row>
    <row r="41" spans="2:10">
      <c r="B41" s="109" t="s">
        <v>301</v>
      </c>
      <c r="C41" s="36" t="s">
        <v>313</v>
      </c>
      <c r="E41" s="137">
        <v>0</v>
      </c>
      <c r="F41" s="71">
        <v>0</v>
      </c>
      <c r="G41" s="136">
        <v>0</v>
      </c>
      <c r="H41" s="136">
        <v>0</v>
      </c>
      <c r="I41" s="136">
        <v>0</v>
      </c>
      <c r="J41" s="136">
        <v>0</v>
      </c>
    </row>
    <row r="42" spans="2:10">
      <c r="B42" s="109"/>
      <c r="C42" s="36"/>
      <c r="E42" s="71"/>
      <c r="F42" s="71"/>
      <c r="G42" s="72"/>
      <c r="H42" s="72"/>
      <c r="I42" s="72"/>
      <c r="J42" s="72"/>
    </row>
    <row r="43" spans="2:10">
      <c r="B43" s="109" t="s">
        <v>302</v>
      </c>
      <c r="C43" s="36" t="s">
        <v>314</v>
      </c>
      <c r="E43" s="137">
        <v>0</v>
      </c>
      <c r="F43" s="71">
        <f>ROUND(E43*12.5%,0)</f>
        <v>0</v>
      </c>
      <c r="G43" s="136">
        <v>0</v>
      </c>
      <c r="H43" s="136">
        <v>0</v>
      </c>
      <c r="I43" s="136">
        <v>0</v>
      </c>
      <c r="J43" s="136">
        <v>0</v>
      </c>
    </row>
    <row r="44" spans="2:10">
      <c r="B44" s="109"/>
      <c r="C44" s="36"/>
      <c r="E44" s="71"/>
      <c r="F44" s="71"/>
      <c r="G44" s="72"/>
      <c r="H44" s="72"/>
      <c r="I44" s="72"/>
      <c r="J44" s="72"/>
    </row>
    <row r="45" spans="2:10">
      <c r="B45" s="109" t="s">
        <v>315</v>
      </c>
      <c r="C45" s="36" t="s">
        <v>316</v>
      </c>
      <c r="E45" s="137">
        <v>0</v>
      </c>
      <c r="F45" s="71">
        <f>ROUND(E45*5%,0)</f>
        <v>0</v>
      </c>
      <c r="G45" s="136">
        <v>0</v>
      </c>
      <c r="H45" s="136">
        <v>0</v>
      </c>
      <c r="I45" s="136">
        <v>0</v>
      </c>
      <c r="J45" s="136">
        <v>0</v>
      </c>
    </row>
    <row r="46" spans="2:10">
      <c r="B46" s="109"/>
      <c r="C46" s="36"/>
      <c r="E46" s="71"/>
      <c r="F46" s="71"/>
      <c r="G46" s="72"/>
      <c r="H46" s="72"/>
      <c r="I46" s="72"/>
      <c r="J46" s="72"/>
    </row>
    <row r="47" spans="2:10">
      <c r="B47" s="109" t="s">
        <v>317</v>
      </c>
      <c r="C47" s="36" t="s">
        <v>318</v>
      </c>
      <c r="E47" s="137">
        <v>0</v>
      </c>
      <c r="F47" s="71">
        <v>0</v>
      </c>
      <c r="G47" s="136">
        <v>0</v>
      </c>
      <c r="H47" s="136">
        <v>0</v>
      </c>
      <c r="I47" s="136">
        <v>0</v>
      </c>
      <c r="J47" s="136">
        <v>0</v>
      </c>
    </row>
    <row r="48" spans="2:10">
      <c r="B48" s="109"/>
      <c r="C48" s="36"/>
      <c r="E48" s="71"/>
      <c r="F48" s="71"/>
      <c r="G48" s="72"/>
      <c r="H48" s="110"/>
      <c r="I48" s="110"/>
      <c r="J48" s="110"/>
    </row>
    <row r="49" spans="2:10" ht="15.75" thickBot="1">
      <c r="B49" s="115" t="s">
        <v>320</v>
      </c>
      <c r="C49" s="101" t="s">
        <v>321</v>
      </c>
      <c r="E49" s="116">
        <f t="shared" ref="E49:J49" si="2">SUM(E41:E47)</f>
        <v>0</v>
      </c>
      <c r="F49" s="116">
        <f t="shared" si="2"/>
        <v>0</v>
      </c>
      <c r="G49" s="116">
        <f t="shared" si="2"/>
        <v>0</v>
      </c>
      <c r="H49" s="116">
        <f t="shared" si="2"/>
        <v>0</v>
      </c>
      <c r="I49" s="116">
        <f t="shared" si="2"/>
        <v>0</v>
      </c>
      <c r="J49" s="117">
        <f t="shared" si="2"/>
        <v>0</v>
      </c>
    </row>
    <row r="50" spans="2:10" ht="15.75" thickTop="1">
      <c r="B50" s="109"/>
      <c r="C50" s="36"/>
      <c r="E50" s="71"/>
      <c r="F50" s="71"/>
      <c r="G50" s="72"/>
      <c r="H50" s="110"/>
      <c r="I50" s="110"/>
      <c r="J50" s="110"/>
    </row>
    <row r="51" spans="2:10">
      <c r="B51" s="109"/>
      <c r="C51" s="138" t="s">
        <v>323</v>
      </c>
      <c r="E51" s="139"/>
      <c r="F51" s="139"/>
      <c r="G51" s="140"/>
      <c r="H51" s="141"/>
      <c r="I51" s="141"/>
      <c r="J51" s="141"/>
    </row>
    <row r="52" spans="2:10" ht="15.75" thickBot="1">
      <c r="B52" s="122"/>
      <c r="C52" s="31"/>
      <c r="E52" s="78"/>
      <c r="F52" s="78"/>
      <c r="G52" s="79"/>
      <c r="H52" s="123"/>
      <c r="I52" s="123"/>
      <c r="J52" s="123"/>
    </row>
    <row r="53" spans="2:10" ht="15.75" thickBot="1"/>
    <row r="54" spans="2:10" ht="15.75" thickBot="1">
      <c r="B54" s="178" t="s">
        <v>324</v>
      </c>
      <c r="C54" s="179"/>
      <c r="E54" s="142">
        <f>SUM(E11+E21+E33+E49)</f>
        <v>0</v>
      </c>
      <c r="F54" s="142">
        <f>SUM(F11+F21+F33)</f>
        <v>0</v>
      </c>
      <c r="G54" s="142">
        <f>SUM(G11+G21+G33)</f>
        <v>0</v>
      </c>
      <c r="H54" s="142">
        <f>SUM(H11+H21+H33)</f>
        <v>0</v>
      </c>
      <c r="I54" s="142">
        <f>SUM(I11+I21+I33)</f>
        <v>0</v>
      </c>
      <c r="J54" s="142">
        <f>SUM(J11+J21+J33)</f>
        <v>0</v>
      </c>
    </row>
  </sheetData>
  <sheetProtection password="CC12" sheet="1" objects="1" scenarios="1"/>
  <protectedRanges>
    <protectedRange sqref="I29:I31" name="Range9"/>
    <protectedRange sqref="F15" name="Range8"/>
    <protectedRange sqref="F23" name="Range7"/>
    <protectedRange sqref="E35:J37" name="Range6"/>
    <protectedRange sqref="E25:I25" name="Range5"/>
    <protectedRange sqref="E13:I13" name="Range4"/>
    <protectedRange sqref="C51:J51" name="Range3"/>
    <protectedRange sqref="E41:E47" name="Range2"/>
  </protectedRanges>
  <mergeCells count="13">
    <mergeCell ref="B54:C54"/>
    <mergeCell ref="B2:J2"/>
    <mergeCell ref="B4:B5"/>
    <mergeCell ref="C4:C5"/>
    <mergeCell ref="E4:J4"/>
    <mergeCell ref="F35:G35"/>
    <mergeCell ref="H35:I35"/>
    <mergeCell ref="F13:G13"/>
    <mergeCell ref="H13:I13"/>
    <mergeCell ref="F25:G25"/>
    <mergeCell ref="H25:I25"/>
    <mergeCell ref="F37:G37"/>
    <mergeCell ref="H37:I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Taxable Services</vt:lpstr>
      <vt:lpstr>Service Tax Set-off</vt:lpstr>
      <vt:lpstr>Reverse Charge Mechanism</vt:lpstr>
      <vt:lpstr>Final Service Tax Liability</vt:lpstr>
    </vt:vector>
  </TitlesOfParts>
  <Company>SHREE&amp;CO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SHREE</dc:creator>
  <cp:lastModifiedBy>SHREE</cp:lastModifiedBy>
  <dcterms:created xsi:type="dcterms:W3CDTF">2013-04-12T04:59:03Z</dcterms:created>
  <dcterms:modified xsi:type="dcterms:W3CDTF">2013-04-27T07:17:59Z</dcterms:modified>
</cp:coreProperties>
</file>