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2120" windowHeight="8010" tabRatio="644" activeTab="3"/>
  </bookViews>
  <sheets>
    <sheet name="May 2011" sheetId="1" r:id="rId1"/>
    <sheet name="Aug 2011" sheetId="3" r:id="rId2"/>
    <sheet name="Sep 2011" sheetId="5" r:id="rId3"/>
    <sheet name="Oct 2011" sheetId="6" r:id="rId4"/>
    <sheet name="Sheet1 (2)" sheetId="7" r:id="rId5"/>
    <sheet name="Sheet1" sheetId="4" r:id="rId6"/>
  </sheets>
  <definedNames>
    <definedName name="_xlnm.Print_Area" localSheetId="1">'Aug 2011'!$A$506:$E$560</definedName>
    <definedName name="_xlnm.Print_Area" localSheetId="5">Sheet1!$A$1:$F$37</definedName>
    <definedName name="_xlnm.Print_Area" localSheetId="4">'Sheet1 (2)'!$A$1:$F$37</definedName>
  </definedNames>
  <calcPr calcId="124519"/>
</workbook>
</file>

<file path=xl/calcChain.xml><?xml version="1.0" encoding="utf-8"?>
<calcChain xmlns="http://schemas.openxmlformats.org/spreadsheetml/2006/main">
  <c r="D133" i="6"/>
  <c r="D132"/>
  <c r="D121"/>
  <c r="D31" i="7"/>
  <c r="D20"/>
  <c r="D22" s="1"/>
  <c r="D9"/>
  <c r="D11" s="1"/>
  <c r="D12" s="1"/>
  <c r="D506" i="6"/>
  <c r="E506" s="1"/>
  <c r="G505"/>
  <c r="D505"/>
  <c r="E505" s="1"/>
  <c r="D504"/>
  <c r="E504" s="1"/>
  <c r="D503"/>
  <c r="E503" s="1"/>
  <c r="D502"/>
  <c r="E502" s="1"/>
  <c r="D501"/>
  <c r="E501" s="1"/>
  <c r="D500"/>
  <c r="E500" s="1"/>
  <c r="D499"/>
  <c r="E499" s="1"/>
  <c r="D498"/>
  <c r="E498" s="1"/>
  <c r="D497"/>
  <c r="E497" s="1"/>
  <c r="D496"/>
  <c r="E496" s="1"/>
  <c r="D495"/>
  <c r="E495" s="1"/>
  <c r="D494"/>
  <c r="E494" s="1"/>
  <c r="D493"/>
  <c r="E493" s="1"/>
  <c r="D492"/>
  <c r="E492" s="1"/>
  <c r="D491"/>
  <c r="E491" s="1"/>
  <c r="D490"/>
  <c r="E490" s="1"/>
  <c r="D489"/>
  <c r="E489" s="1"/>
  <c r="D488"/>
  <c r="E488" s="1"/>
  <c r="D487"/>
  <c r="E487" s="1"/>
  <c r="D486"/>
  <c r="E486" s="1"/>
  <c r="D485"/>
  <c r="E485" s="1"/>
  <c r="D484"/>
  <c r="E484" s="1"/>
  <c r="D483"/>
  <c r="E483" s="1"/>
  <c r="D482"/>
  <c r="E482" s="1"/>
  <c r="D481"/>
  <c r="E481" s="1"/>
  <c r="D480"/>
  <c r="E480" s="1"/>
  <c r="D479"/>
  <c r="E479" s="1"/>
  <c r="D478"/>
  <c r="E478" s="1"/>
  <c r="D477"/>
  <c r="E477" s="1"/>
  <c r="D476"/>
  <c r="E476" s="1"/>
  <c r="D475"/>
  <c r="E475" s="1"/>
  <c r="D474"/>
  <c r="E474" s="1"/>
  <c r="D473"/>
  <c r="E473" s="1"/>
  <c r="D472"/>
  <c r="E472" s="1"/>
  <c r="D471"/>
  <c r="E471" s="1"/>
  <c r="D470"/>
  <c r="E470" s="1"/>
  <c r="D469"/>
  <c r="E469" s="1"/>
  <c r="D468"/>
  <c r="E468" s="1"/>
  <c r="D467"/>
  <c r="E467" s="1"/>
  <c r="D466"/>
  <c r="E466" s="1"/>
  <c r="D465"/>
  <c r="E465" s="1"/>
  <c r="D464"/>
  <c r="E464" s="1"/>
  <c r="D463"/>
  <c r="E463" s="1"/>
  <c r="D462"/>
  <c r="E462" s="1"/>
  <c r="D461"/>
  <c r="E461" s="1"/>
  <c r="D460"/>
  <c r="E460" s="1"/>
  <c r="D459"/>
  <c r="E459" s="1"/>
  <c r="D458"/>
  <c r="E458" s="1"/>
  <c r="D457"/>
  <c r="E457" s="1"/>
  <c r="D456"/>
  <c r="E456" s="1"/>
  <c r="D455"/>
  <c r="E455" s="1"/>
  <c r="D454"/>
  <c r="E454" s="1"/>
  <c r="D453"/>
  <c r="E453" s="1"/>
  <c r="D452"/>
  <c r="E452" s="1"/>
  <c r="D451"/>
  <c r="E451" s="1"/>
  <c r="D450"/>
  <c r="E450" s="1"/>
  <c r="D449"/>
  <c r="E449" s="1"/>
  <c r="D448"/>
  <c r="E448" s="1"/>
  <c r="D447"/>
  <c r="E447" s="1"/>
  <c r="D446"/>
  <c r="E446" s="1"/>
  <c r="D445"/>
  <c r="E445" s="1"/>
  <c r="D444"/>
  <c r="E444" s="1"/>
  <c r="D443"/>
  <c r="E443" s="1"/>
  <c r="D442"/>
  <c r="E442" s="1"/>
  <c r="D441"/>
  <c r="E441" s="1"/>
  <c r="D440"/>
  <c r="E440" s="1"/>
  <c r="D439"/>
  <c r="E439" s="1"/>
  <c r="D438"/>
  <c r="E438" s="1"/>
  <c r="D437"/>
  <c r="E437" s="1"/>
  <c r="D436"/>
  <c r="E436" s="1"/>
  <c r="D435"/>
  <c r="E435" s="1"/>
  <c r="D434"/>
  <c r="E434" s="1"/>
  <c r="D433"/>
  <c r="E433" s="1"/>
  <c r="D432"/>
  <c r="E432" s="1"/>
  <c r="D431"/>
  <c r="E431" s="1"/>
  <c r="D430"/>
  <c r="E430" s="1"/>
  <c r="D429"/>
  <c r="E429" s="1"/>
  <c r="D428"/>
  <c r="E428" s="1"/>
  <c r="D427"/>
  <c r="E427" s="1"/>
  <c r="D426"/>
  <c r="E426" s="1"/>
  <c r="D425"/>
  <c r="E425" s="1"/>
  <c r="D424"/>
  <c r="E424" s="1"/>
  <c r="D423"/>
  <c r="E423" s="1"/>
  <c r="D422"/>
  <c r="E422" s="1"/>
  <c r="D421"/>
  <c r="E421" s="1"/>
  <c r="D420"/>
  <c r="E420" s="1"/>
  <c r="D419"/>
  <c r="E419" s="1"/>
  <c r="D418"/>
  <c r="E418" s="1"/>
  <c r="D417"/>
  <c r="E417" s="1"/>
  <c r="D416"/>
  <c r="E416" s="1"/>
  <c r="D415"/>
  <c r="E415" s="1"/>
  <c r="D414"/>
  <c r="E414" s="1"/>
  <c r="D413"/>
  <c r="E413" s="1"/>
  <c r="D412"/>
  <c r="E412" s="1"/>
  <c r="D411"/>
  <c r="E411" s="1"/>
  <c r="D410"/>
  <c r="E410" s="1"/>
  <c r="D409"/>
  <c r="E409" s="1"/>
  <c r="D408"/>
  <c r="E408" s="1"/>
  <c r="D407"/>
  <c r="E407" s="1"/>
  <c r="D406"/>
  <c r="E406" s="1"/>
  <c r="D405"/>
  <c r="E405" s="1"/>
  <c r="D404"/>
  <c r="E404" s="1"/>
  <c r="D403"/>
  <c r="E403" s="1"/>
  <c r="D402"/>
  <c r="E402" s="1"/>
  <c r="D401"/>
  <c r="E401" s="1"/>
  <c r="D400"/>
  <c r="E400" s="1"/>
  <c r="D399"/>
  <c r="E399" s="1"/>
  <c r="D398"/>
  <c r="E398" s="1"/>
  <c r="D397"/>
  <c r="E397" s="1"/>
  <c r="D396"/>
  <c r="E396" s="1"/>
  <c r="D395"/>
  <c r="E395" s="1"/>
  <c r="D394"/>
  <c r="E394" s="1"/>
  <c r="D393"/>
  <c r="E393" s="1"/>
  <c r="D392"/>
  <c r="E392" s="1"/>
  <c r="D391"/>
  <c r="E391" s="1"/>
  <c r="D390"/>
  <c r="E390" s="1"/>
  <c r="D389"/>
  <c r="E389" s="1"/>
  <c r="D388"/>
  <c r="E388" s="1"/>
  <c r="D387"/>
  <c r="E387" s="1"/>
  <c r="D386"/>
  <c r="E386" s="1"/>
  <c r="D385"/>
  <c r="E385" s="1"/>
  <c r="D384"/>
  <c r="E384" s="1"/>
  <c r="D383"/>
  <c r="E383" s="1"/>
  <c r="D382"/>
  <c r="E382" s="1"/>
  <c r="D381"/>
  <c r="E381" s="1"/>
  <c r="D380"/>
  <c r="E380" s="1"/>
  <c r="D379"/>
  <c r="E379" s="1"/>
  <c r="D378"/>
  <c r="E378" s="1"/>
  <c r="D377"/>
  <c r="E377" s="1"/>
  <c r="D376"/>
  <c r="E376" s="1"/>
  <c r="D375"/>
  <c r="E375" s="1"/>
  <c r="D374"/>
  <c r="E374" s="1"/>
  <c r="D373"/>
  <c r="E373" s="1"/>
  <c r="D372"/>
  <c r="E372" s="1"/>
  <c r="D371"/>
  <c r="E371" s="1"/>
  <c r="D370"/>
  <c r="E370" s="1"/>
  <c r="D369"/>
  <c r="E369" s="1"/>
  <c r="D368"/>
  <c r="E368" s="1"/>
  <c r="D367"/>
  <c r="E367" s="1"/>
  <c r="D366"/>
  <c r="E366" s="1"/>
  <c r="D365"/>
  <c r="E365" s="1"/>
  <c r="D364"/>
  <c r="E364" s="1"/>
  <c r="D363"/>
  <c r="E363" s="1"/>
  <c r="D362"/>
  <c r="E362" s="1"/>
  <c r="D361"/>
  <c r="E361" s="1"/>
  <c r="D360"/>
  <c r="E360" s="1"/>
  <c r="D359"/>
  <c r="E359" s="1"/>
  <c r="D358"/>
  <c r="E358" s="1"/>
  <c r="D357"/>
  <c r="E357" s="1"/>
  <c r="D356"/>
  <c r="E356" s="1"/>
  <c r="D355"/>
  <c r="E355" s="1"/>
  <c r="D354"/>
  <c r="E354" s="1"/>
  <c r="D353"/>
  <c r="E353" s="1"/>
  <c r="D352"/>
  <c r="E352" s="1"/>
  <c r="D351"/>
  <c r="E351" s="1"/>
  <c r="D350"/>
  <c r="E350" s="1"/>
  <c r="D349"/>
  <c r="E349" s="1"/>
  <c r="D348"/>
  <c r="E348" s="1"/>
  <c r="D347"/>
  <c r="E347" s="1"/>
  <c r="D346"/>
  <c r="E346" s="1"/>
  <c r="D345"/>
  <c r="E345" s="1"/>
  <c r="D344"/>
  <c r="E344" s="1"/>
  <c r="D343"/>
  <c r="E343" s="1"/>
  <c r="D342"/>
  <c r="E342" s="1"/>
  <c r="D341"/>
  <c r="E341" s="1"/>
  <c r="D340"/>
  <c r="E340" s="1"/>
  <c r="D339"/>
  <c r="E339" s="1"/>
  <c r="D338"/>
  <c r="E338" s="1"/>
  <c r="D337"/>
  <c r="E337" s="1"/>
  <c r="D336"/>
  <c r="E336" s="1"/>
  <c r="D335"/>
  <c r="E335" s="1"/>
  <c r="D334"/>
  <c r="E334" s="1"/>
  <c r="D333"/>
  <c r="E333" s="1"/>
  <c r="D332"/>
  <c r="E332" s="1"/>
  <c r="D331"/>
  <c r="E331" s="1"/>
  <c r="D330"/>
  <c r="E330" s="1"/>
  <c r="D329"/>
  <c r="E329" s="1"/>
  <c r="D328"/>
  <c r="E328" s="1"/>
  <c r="D327"/>
  <c r="E327" s="1"/>
  <c r="D326"/>
  <c r="E326" s="1"/>
  <c r="D325"/>
  <c r="E325" s="1"/>
  <c r="D324"/>
  <c r="E324" s="1"/>
  <c r="D323"/>
  <c r="E323" s="1"/>
  <c r="D322"/>
  <c r="E322" s="1"/>
  <c r="D321"/>
  <c r="E321" s="1"/>
  <c r="D320"/>
  <c r="E320" s="1"/>
  <c r="D319"/>
  <c r="E319" s="1"/>
  <c r="D318"/>
  <c r="E318" s="1"/>
  <c r="D317"/>
  <c r="E317" s="1"/>
  <c r="D316"/>
  <c r="E316" s="1"/>
  <c r="D315"/>
  <c r="E315" s="1"/>
  <c r="D314"/>
  <c r="E314" s="1"/>
  <c r="D313"/>
  <c r="E313" s="1"/>
  <c r="D312"/>
  <c r="E312" s="1"/>
  <c r="D311"/>
  <c r="E311" s="1"/>
  <c r="D310"/>
  <c r="E310" s="1"/>
  <c r="D309"/>
  <c r="E309" s="1"/>
  <c r="D308"/>
  <c r="E308" s="1"/>
  <c r="D307"/>
  <c r="E307" s="1"/>
  <c r="D306"/>
  <c r="E306" s="1"/>
  <c r="D305"/>
  <c r="E305" s="1"/>
  <c r="D304"/>
  <c r="E304" s="1"/>
  <c r="D303"/>
  <c r="E303" s="1"/>
  <c r="D302"/>
  <c r="E302" s="1"/>
  <c r="D301"/>
  <c r="E301" s="1"/>
  <c r="D300"/>
  <c r="E300" s="1"/>
  <c r="D299"/>
  <c r="E299" s="1"/>
  <c r="D298"/>
  <c r="E298" s="1"/>
  <c r="D297"/>
  <c r="E297" s="1"/>
  <c r="D296"/>
  <c r="E296" s="1"/>
  <c r="D295"/>
  <c r="E295" s="1"/>
  <c r="D294"/>
  <c r="E294" s="1"/>
  <c r="D293"/>
  <c r="E293" s="1"/>
  <c r="D292"/>
  <c r="E292" s="1"/>
  <c r="D291"/>
  <c r="E291" s="1"/>
  <c r="D290"/>
  <c r="E290" s="1"/>
  <c r="D289"/>
  <c r="E289" s="1"/>
  <c r="D288"/>
  <c r="E288" s="1"/>
  <c r="D287"/>
  <c r="E287" s="1"/>
  <c r="D286"/>
  <c r="E286" s="1"/>
  <c r="D285"/>
  <c r="E285" s="1"/>
  <c r="D284"/>
  <c r="E284" s="1"/>
  <c r="D283"/>
  <c r="E283" s="1"/>
  <c r="D282"/>
  <c r="E282" s="1"/>
  <c r="D281"/>
  <c r="E281" s="1"/>
  <c r="D280"/>
  <c r="E280" s="1"/>
  <c r="D279"/>
  <c r="E279" s="1"/>
  <c r="D278"/>
  <c r="E278" s="1"/>
  <c r="D277"/>
  <c r="E277" s="1"/>
  <c r="D276"/>
  <c r="E276" s="1"/>
  <c r="D275"/>
  <c r="E275" s="1"/>
  <c r="D274"/>
  <c r="E274" s="1"/>
  <c r="D273"/>
  <c r="E273" s="1"/>
  <c r="D272"/>
  <c r="E272" s="1"/>
  <c r="D271"/>
  <c r="E271" s="1"/>
  <c r="D270"/>
  <c r="E270" s="1"/>
  <c r="D269"/>
  <c r="E269" s="1"/>
  <c r="D268"/>
  <c r="E268" s="1"/>
  <c r="D267"/>
  <c r="E267" s="1"/>
  <c r="D266"/>
  <c r="E266" s="1"/>
  <c r="D265"/>
  <c r="E265" s="1"/>
  <c r="D264"/>
  <c r="E264" s="1"/>
  <c r="D263"/>
  <c r="E263" s="1"/>
  <c r="D262"/>
  <c r="E262" s="1"/>
  <c r="D261"/>
  <c r="E261" s="1"/>
  <c r="D260"/>
  <c r="E260" s="1"/>
  <c r="D259"/>
  <c r="E259" s="1"/>
  <c r="D258"/>
  <c r="E258" s="1"/>
  <c r="D257"/>
  <c r="E257" s="1"/>
  <c r="D256"/>
  <c r="E256" s="1"/>
  <c r="D255"/>
  <c r="E255" s="1"/>
  <c r="D254"/>
  <c r="E254" s="1"/>
  <c r="D253"/>
  <c r="E253" s="1"/>
  <c r="D252"/>
  <c r="E252" s="1"/>
  <c r="D251"/>
  <c r="E251" s="1"/>
  <c r="D250"/>
  <c r="E250" s="1"/>
  <c r="D249"/>
  <c r="E249" s="1"/>
  <c r="D248"/>
  <c r="E248" s="1"/>
  <c r="D247"/>
  <c r="E247" s="1"/>
  <c r="D246"/>
  <c r="E246" s="1"/>
  <c r="D245"/>
  <c r="E245" s="1"/>
  <c r="D244"/>
  <c r="E244" s="1"/>
  <c r="D243"/>
  <c r="E243" s="1"/>
  <c r="D242"/>
  <c r="E242" s="1"/>
  <c r="D241"/>
  <c r="E241" s="1"/>
  <c r="D240"/>
  <c r="E240" s="1"/>
  <c r="D239"/>
  <c r="E239" s="1"/>
  <c r="D238"/>
  <c r="E238" s="1"/>
  <c r="D237"/>
  <c r="E237" s="1"/>
  <c r="D236"/>
  <c r="E236" s="1"/>
  <c r="D235"/>
  <c r="E235" s="1"/>
  <c r="D234"/>
  <c r="E234" s="1"/>
  <c r="D233"/>
  <c r="E233" s="1"/>
  <c r="D232"/>
  <c r="E232" s="1"/>
  <c r="D231"/>
  <c r="E231" s="1"/>
  <c r="D230"/>
  <c r="E230" s="1"/>
  <c r="D229"/>
  <c r="E229" s="1"/>
  <c r="D228"/>
  <c r="E228" s="1"/>
  <c r="D227"/>
  <c r="E227" s="1"/>
  <c r="D226"/>
  <c r="E226" s="1"/>
  <c r="D225"/>
  <c r="E225" s="1"/>
  <c r="D224"/>
  <c r="E224" s="1"/>
  <c r="D223"/>
  <c r="E223" s="1"/>
  <c r="D222"/>
  <c r="E222" s="1"/>
  <c r="D221"/>
  <c r="E221" s="1"/>
  <c r="D220"/>
  <c r="E220" s="1"/>
  <c r="D219"/>
  <c r="E219" s="1"/>
  <c r="D218"/>
  <c r="E218" s="1"/>
  <c r="D217"/>
  <c r="E217" s="1"/>
  <c r="D216"/>
  <c r="E216" s="1"/>
  <c r="D215"/>
  <c r="E215" s="1"/>
  <c r="D214"/>
  <c r="E214" s="1"/>
  <c r="D213"/>
  <c r="E213" s="1"/>
  <c r="D212"/>
  <c r="E212" s="1"/>
  <c r="D211"/>
  <c r="E211" s="1"/>
  <c r="D210"/>
  <c r="E210" s="1"/>
  <c r="D209"/>
  <c r="E209" s="1"/>
  <c r="D208"/>
  <c r="E208" s="1"/>
  <c r="D207"/>
  <c r="E207" s="1"/>
  <c r="D206"/>
  <c r="E206" s="1"/>
  <c r="D205"/>
  <c r="E205" s="1"/>
  <c r="D204"/>
  <c r="E204" s="1"/>
  <c r="D203"/>
  <c r="E203" s="1"/>
  <c r="D202"/>
  <c r="E202" s="1"/>
  <c r="D201"/>
  <c r="E201" s="1"/>
  <c r="D200"/>
  <c r="E200" s="1"/>
  <c r="D199"/>
  <c r="E199" s="1"/>
  <c r="D198"/>
  <c r="E198" s="1"/>
  <c r="D197"/>
  <c r="E197" s="1"/>
  <c r="D196"/>
  <c r="E196" s="1"/>
  <c r="D195"/>
  <c r="E195" s="1"/>
  <c r="D194"/>
  <c r="E194" s="1"/>
  <c r="D193"/>
  <c r="E193" s="1"/>
  <c r="D192"/>
  <c r="E192" s="1"/>
  <c r="D191"/>
  <c r="E191" s="1"/>
  <c r="D190"/>
  <c r="E190" s="1"/>
  <c r="D189"/>
  <c r="E189" s="1"/>
  <c r="D188"/>
  <c r="E188" s="1"/>
  <c r="D187"/>
  <c r="E187" s="1"/>
  <c r="D186"/>
  <c r="E186" s="1"/>
  <c r="D185"/>
  <c r="E185" s="1"/>
  <c r="D184"/>
  <c r="E184" s="1"/>
  <c r="D183"/>
  <c r="E183" s="1"/>
  <c r="D182"/>
  <c r="E182" s="1"/>
  <c r="D181"/>
  <c r="E181" s="1"/>
  <c r="D180"/>
  <c r="E180" s="1"/>
  <c r="D179"/>
  <c r="E179" s="1"/>
  <c r="D178"/>
  <c r="E178" s="1"/>
  <c r="D177"/>
  <c r="E177" s="1"/>
  <c r="D176"/>
  <c r="E176" s="1"/>
  <c r="D175"/>
  <c r="E175" s="1"/>
  <c r="D174"/>
  <c r="E174" s="1"/>
  <c r="D173"/>
  <c r="E173" s="1"/>
  <c r="D172"/>
  <c r="E172" s="1"/>
  <c r="D171"/>
  <c r="E171" s="1"/>
  <c r="D170"/>
  <c r="E170" s="1"/>
  <c r="D169"/>
  <c r="E169" s="1"/>
  <c r="D168"/>
  <c r="E168" s="1"/>
  <c r="D167"/>
  <c r="E167" s="1"/>
  <c r="D166"/>
  <c r="E166" s="1"/>
  <c r="D165"/>
  <c r="E165" s="1"/>
  <c r="D164"/>
  <c r="E164" s="1"/>
  <c r="D163"/>
  <c r="E163" s="1"/>
  <c r="D162"/>
  <c r="E162" s="1"/>
  <c r="D161"/>
  <c r="E161" s="1"/>
  <c r="D160"/>
  <c r="E160" s="1"/>
  <c r="D159"/>
  <c r="E159" s="1"/>
  <c r="D158"/>
  <c r="E158" s="1"/>
  <c r="D157"/>
  <c r="E157" s="1"/>
  <c r="D156"/>
  <c r="E156" s="1"/>
  <c r="D155"/>
  <c r="E155" s="1"/>
  <c r="D154"/>
  <c r="E154" s="1"/>
  <c r="D153"/>
  <c r="E153" s="1"/>
  <c r="D152"/>
  <c r="E152" s="1"/>
  <c r="D151"/>
  <c r="E151" s="1"/>
  <c r="D150"/>
  <c r="E150" s="1"/>
  <c r="D149"/>
  <c r="E149" s="1"/>
  <c r="D148"/>
  <c r="E148" s="1"/>
  <c r="D147"/>
  <c r="E147" s="1"/>
  <c r="I147" s="1"/>
  <c r="D146"/>
  <c r="E146" s="1"/>
  <c r="D145"/>
  <c r="E145" s="1"/>
  <c r="D144"/>
  <c r="E144" s="1"/>
  <c r="D143"/>
  <c r="E143" s="1"/>
  <c r="D142"/>
  <c r="E142" s="1"/>
  <c r="D141"/>
  <c r="E141" s="1"/>
  <c r="D140"/>
  <c r="E140" s="1"/>
  <c r="D139"/>
  <c r="E139" s="1"/>
  <c r="D138"/>
  <c r="E138" s="1"/>
  <c r="D137"/>
  <c r="E137" s="1"/>
  <c r="D136"/>
  <c r="E136" s="1"/>
  <c r="D135"/>
  <c r="E135" s="1"/>
  <c r="D134"/>
  <c r="E134" s="1"/>
  <c r="E133"/>
  <c r="E132"/>
  <c r="D131"/>
  <c r="E131" s="1"/>
  <c r="D130"/>
  <c r="E130" s="1"/>
  <c r="D129"/>
  <c r="E129" s="1"/>
  <c r="D128"/>
  <c r="E128" s="1"/>
  <c r="D127"/>
  <c r="E127" s="1"/>
  <c r="D126"/>
  <c r="E126" s="1"/>
  <c r="D125"/>
  <c r="E125" s="1"/>
  <c r="D124"/>
  <c r="E124" s="1"/>
  <c r="D123"/>
  <c r="E123" s="1"/>
  <c r="D122"/>
  <c r="E122" s="1"/>
  <c r="E121"/>
  <c r="D120"/>
  <c r="E120" s="1"/>
  <c r="D119"/>
  <c r="E119" s="1"/>
  <c r="D118"/>
  <c r="E118" s="1"/>
  <c r="D117"/>
  <c r="E117" s="1"/>
  <c r="D116"/>
  <c r="E116" s="1"/>
  <c r="D115"/>
  <c r="E115" s="1"/>
  <c r="D114"/>
  <c r="E114" s="1"/>
  <c r="D113"/>
  <c r="E113" s="1"/>
  <c r="D112"/>
  <c r="E112" s="1"/>
  <c r="D111"/>
  <c r="E111" s="1"/>
  <c r="D110"/>
  <c r="E110" s="1"/>
  <c r="D109"/>
  <c r="E109" s="1"/>
  <c r="D108"/>
  <c r="E108" s="1"/>
  <c r="D107"/>
  <c r="E107" s="1"/>
  <c r="D106"/>
  <c r="E106" s="1"/>
  <c r="D105"/>
  <c r="E105" s="1"/>
  <c r="D104"/>
  <c r="E104" s="1"/>
  <c r="D103"/>
  <c r="E103" s="1"/>
  <c r="D102"/>
  <c r="E102" s="1"/>
  <c r="D101"/>
  <c r="E101" s="1"/>
  <c r="D100"/>
  <c r="E100" s="1"/>
  <c r="D99"/>
  <c r="E99" s="1"/>
  <c r="D98"/>
  <c r="E98" s="1"/>
  <c r="D97"/>
  <c r="E97" s="1"/>
  <c r="D96"/>
  <c r="E96" s="1"/>
  <c r="D95"/>
  <c r="E95" s="1"/>
  <c r="D94"/>
  <c r="E94" s="1"/>
  <c r="D93"/>
  <c r="E93" s="1"/>
  <c r="D92"/>
  <c r="E92" s="1"/>
  <c r="D91"/>
  <c r="E91" s="1"/>
  <c r="D90"/>
  <c r="E90" s="1"/>
  <c r="D89"/>
  <c r="E89" s="1"/>
  <c r="D88"/>
  <c r="E88" s="1"/>
  <c r="D87"/>
  <c r="E87" s="1"/>
  <c r="D86"/>
  <c r="E86" s="1"/>
  <c r="D85"/>
  <c r="E85" s="1"/>
  <c r="D84"/>
  <c r="E84" s="1"/>
  <c r="D83"/>
  <c r="E83" s="1"/>
  <c r="D82"/>
  <c r="E82" s="1"/>
  <c r="D81"/>
  <c r="E81" s="1"/>
  <c r="D80"/>
  <c r="E80" s="1"/>
  <c r="D79"/>
  <c r="E79" s="1"/>
  <c r="D78"/>
  <c r="E78" s="1"/>
  <c r="D77"/>
  <c r="E77" s="1"/>
  <c r="D76"/>
  <c r="E76" s="1"/>
  <c r="D75"/>
  <c r="E75" s="1"/>
  <c r="D74"/>
  <c r="E74" s="1"/>
  <c r="D73"/>
  <c r="E73" s="1"/>
  <c r="D72"/>
  <c r="E72" s="1"/>
  <c r="D71"/>
  <c r="E71" s="1"/>
  <c r="D70"/>
  <c r="E70" s="1"/>
  <c r="D69"/>
  <c r="E69" s="1"/>
  <c r="D68"/>
  <c r="E68" s="1"/>
  <c r="D67"/>
  <c r="E67" s="1"/>
  <c r="D66"/>
  <c r="E66" s="1"/>
  <c r="D65"/>
  <c r="E65" s="1"/>
  <c r="D64"/>
  <c r="E64" s="1"/>
  <c r="D63"/>
  <c r="E63" s="1"/>
  <c r="D62"/>
  <c r="E62" s="1"/>
  <c r="D61"/>
  <c r="E61" s="1"/>
  <c r="D60"/>
  <c r="E60" s="1"/>
  <c r="D59"/>
  <c r="E59" s="1"/>
  <c r="D58"/>
  <c r="E58" s="1"/>
  <c r="D57"/>
  <c r="E57" s="1"/>
  <c r="D56"/>
  <c r="E56" s="1"/>
  <c r="D55"/>
  <c r="E55" s="1"/>
  <c r="D54"/>
  <c r="E54" s="1"/>
  <c r="D53"/>
  <c r="E53" s="1"/>
  <c r="D52"/>
  <c r="E52" s="1"/>
  <c r="D51"/>
  <c r="E51" s="1"/>
  <c r="D48"/>
  <c r="E48" s="1"/>
  <c r="D47"/>
  <c r="E47" s="1"/>
  <c r="D46"/>
  <c r="E46" s="1"/>
  <c r="D45"/>
  <c r="E45" s="1"/>
  <c r="D44"/>
  <c r="E44" s="1"/>
  <c r="D43"/>
  <c r="E43" s="1"/>
  <c r="D42"/>
  <c r="E42" s="1"/>
  <c r="D41"/>
  <c r="E41" s="1"/>
  <c r="D40"/>
  <c r="E40" s="1"/>
  <c r="D39"/>
  <c r="E39" s="1"/>
  <c r="D38"/>
  <c r="E38" s="1"/>
  <c r="D37"/>
  <c r="E37" s="1"/>
  <c r="D36"/>
  <c r="E36" s="1"/>
  <c r="D35"/>
  <c r="E35" s="1"/>
  <c r="D34"/>
  <c r="E34" s="1"/>
  <c r="D33"/>
  <c r="E33" s="1"/>
  <c r="D32"/>
  <c r="E32" s="1"/>
  <c r="D31"/>
  <c r="E31" s="1"/>
  <c r="D30"/>
  <c r="E30" s="1"/>
  <c r="D29"/>
  <c r="E29" s="1"/>
  <c r="D28"/>
  <c r="E28" s="1"/>
  <c r="D27"/>
  <c r="E27" s="1"/>
  <c r="D26"/>
  <c r="E26" s="1"/>
  <c r="D25"/>
  <c r="E25" s="1"/>
  <c r="D24"/>
  <c r="E24" s="1"/>
  <c r="D23"/>
  <c r="E23" s="1"/>
  <c r="D22"/>
  <c r="E22" s="1"/>
  <c r="D21"/>
  <c r="E21" s="1"/>
  <c r="D20"/>
  <c r="E20" s="1"/>
  <c r="D19"/>
  <c r="E19" s="1"/>
  <c r="D18"/>
  <c r="E18" s="1"/>
  <c r="D17"/>
  <c r="E17" s="1"/>
  <c r="D16"/>
  <c r="E16" s="1"/>
  <c r="D15"/>
  <c r="E15" s="1"/>
  <c r="D14"/>
  <c r="E14" s="1"/>
  <c r="D13"/>
  <c r="E13" s="1"/>
  <c r="D12"/>
  <c r="E12" s="1"/>
  <c r="D11"/>
  <c r="E11" s="1"/>
  <c r="D10"/>
  <c r="E10" s="1"/>
  <c r="D9"/>
  <c r="E9" s="1"/>
  <c r="D8"/>
  <c r="E8" s="1"/>
  <c r="D7"/>
  <c r="E7" s="1"/>
  <c r="D6"/>
  <c r="E6" s="1"/>
  <c r="D5"/>
  <c r="E5" s="1"/>
  <c r="D4"/>
  <c r="E4" s="1"/>
  <c r="C507"/>
  <c r="I147" i="5"/>
  <c r="E147"/>
  <c r="G506"/>
  <c r="G505"/>
  <c r="G504"/>
  <c r="C507"/>
  <c r="D507"/>
  <c r="E507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4"/>
  <c r="E4"/>
  <c r="D5"/>
  <c r="E5"/>
  <c r="D6"/>
  <c r="E6"/>
  <c r="D7"/>
  <c r="E7"/>
  <c r="D8"/>
  <c r="E8"/>
  <c r="D9"/>
  <c r="E9"/>
  <c r="D10"/>
  <c r="E10"/>
  <c r="E3"/>
  <c r="D3"/>
  <c r="C503"/>
  <c r="C501"/>
  <c r="C495"/>
  <c r="C494"/>
  <c r="C492"/>
  <c r="C491"/>
  <c r="C488"/>
  <c r="C483"/>
  <c r="C476"/>
  <c r="C475"/>
  <c r="C470"/>
  <c r="C468"/>
  <c r="C464"/>
  <c r="C463"/>
  <c r="C459"/>
  <c r="C456"/>
  <c r="C455"/>
  <c r="C454"/>
  <c r="C450"/>
  <c r="C449"/>
  <c r="C434"/>
  <c r="C428"/>
  <c r="C427"/>
  <c r="C422"/>
  <c r="C421"/>
  <c r="C420"/>
  <c r="C417"/>
  <c r="C413"/>
  <c r="C412"/>
  <c r="C411"/>
  <c r="C410"/>
  <c r="C401"/>
  <c r="C400"/>
  <c r="C398"/>
  <c r="C392"/>
  <c r="C389"/>
  <c r="C378"/>
  <c r="C377"/>
  <c r="C372"/>
  <c r="C370"/>
  <c r="C369"/>
  <c r="C367"/>
  <c r="C366"/>
  <c r="C364"/>
  <c r="C361"/>
  <c r="C350"/>
  <c r="C349"/>
  <c r="C340"/>
  <c r="C332"/>
  <c r="C319"/>
  <c r="C318"/>
  <c r="C316"/>
  <c r="C313"/>
  <c r="C311"/>
  <c r="C308"/>
  <c r="C307"/>
  <c r="C303"/>
  <c r="C302"/>
  <c r="C301"/>
  <c r="C300"/>
  <c r="C296"/>
  <c r="C295"/>
  <c r="C293"/>
  <c r="C291"/>
  <c r="C287"/>
  <c r="C286"/>
  <c r="C274"/>
  <c r="C270"/>
  <c r="C265"/>
  <c r="C264"/>
  <c r="C263"/>
  <c r="C258"/>
  <c r="C257"/>
  <c r="C253"/>
  <c r="C252"/>
  <c r="C248"/>
  <c r="C247"/>
  <c r="C237"/>
  <c r="C231"/>
  <c r="C226"/>
  <c r="C218"/>
  <c r="C207"/>
  <c r="C204"/>
  <c r="C198"/>
  <c r="C190"/>
  <c r="C187"/>
  <c r="C186"/>
  <c r="C185"/>
  <c r="C184"/>
  <c r="C183"/>
  <c r="C181"/>
  <c r="C178"/>
  <c r="C176"/>
  <c r="C173"/>
  <c r="C171"/>
  <c r="C169"/>
  <c r="C168"/>
  <c r="C167"/>
  <c r="C164"/>
  <c r="C158"/>
  <c r="C154"/>
  <c r="C153"/>
  <c r="C156"/>
  <c r="C155"/>
  <c r="C148"/>
  <c r="C138"/>
  <c r="C129"/>
  <c r="C124"/>
  <c r="C121"/>
  <c r="C118"/>
  <c r="C108"/>
  <c r="C107"/>
  <c r="C106"/>
  <c r="C104"/>
  <c r="C103"/>
  <c r="C102"/>
  <c r="C99"/>
  <c r="C98"/>
  <c r="C96"/>
  <c r="C91"/>
  <c r="C87"/>
  <c r="C86"/>
  <c r="C78"/>
  <c r="C75"/>
  <c r="C66"/>
  <c r="C62"/>
  <c r="C60"/>
  <c r="C55"/>
  <c r="C51"/>
  <c r="C50"/>
  <c r="C47"/>
  <c r="C46"/>
  <c r="C42"/>
  <c r="C41"/>
  <c r="C40"/>
  <c r="C36"/>
  <c r="C35"/>
  <c r="C33"/>
  <c r="C32"/>
  <c r="C26"/>
  <c r="C25"/>
  <c r="C24"/>
  <c r="C17"/>
  <c r="C16"/>
  <c r="C14"/>
  <c r="C13"/>
  <c r="C12"/>
  <c r="C11"/>
  <c r="C10"/>
  <c r="C9"/>
  <c r="C8"/>
  <c r="C7"/>
  <c r="C6"/>
  <c r="C5"/>
  <c r="C4"/>
  <c r="C3"/>
  <c r="D31" i="4"/>
  <c r="D22"/>
  <c r="D12"/>
  <c r="D11"/>
  <c r="D20"/>
  <c r="D9"/>
  <c r="D4" i="1"/>
  <c r="G508"/>
  <c r="G509" s="1"/>
  <c r="G505"/>
  <c r="G506"/>
  <c r="C560" i="3"/>
  <c r="D560"/>
  <c r="E560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C558"/>
  <c r="C556"/>
  <c r="C553"/>
  <c r="C551"/>
  <c r="C550"/>
  <c r="C547"/>
  <c r="C546"/>
  <c r="C533"/>
  <c r="C532"/>
  <c r="C531"/>
  <c r="C530"/>
  <c r="C528"/>
  <c r="C524"/>
  <c r="D7"/>
  <c r="E7"/>
  <c r="D8"/>
  <c r="E8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4"/>
  <c r="E4"/>
  <c r="D5"/>
  <c r="E5"/>
  <c r="D6"/>
  <c r="E6"/>
  <c r="E3"/>
  <c r="D3"/>
  <c r="C3"/>
  <c r="C523"/>
  <c r="C522"/>
  <c r="C521"/>
  <c r="C517"/>
  <c r="C513"/>
  <c r="C512"/>
  <c r="C508"/>
  <c r="C506"/>
  <c r="C505"/>
  <c r="C504"/>
  <c r="C502"/>
  <c r="C496"/>
  <c r="C493"/>
  <c r="C492"/>
  <c r="C488"/>
  <c r="C487"/>
  <c r="C480"/>
  <c r="C479"/>
  <c r="C476"/>
  <c r="C475"/>
  <c r="C474"/>
  <c r="C472"/>
  <c r="C471"/>
  <c r="C468"/>
  <c r="C467"/>
  <c r="C466"/>
  <c r="C455"/>
  <c r="C454"/>
  <c r="C449"/>
  <c r="C448"/>
  <c r="C447"/>
  <c r="C439"/>
  <c r="C438"/>
  <c r="C435"/>
  <c r="C434"/>
  <c r="C433"/>
  <c r="C432"/>
  <c r="C430"/>
  <c r="C429"/>
  <c r="C423"/>
  <c r="C419"/>
  <c r="C418"/>
  <c r="C415"/>
  <c r="C411"/>
  <c r="C407"/>
  <c r="C405"/>
  <c r="C404"/>
  <c r="C402"/>
  <c r="C399"/>
  <c r="C398"/>
  <c r="C397"/>
  <c r="C386"/>
  <c r="C385"/>
  <c r="C382"/>
  <c r="C379"/>
  <c r="C374"/>
  <c r="C372"/>
  <c r="C370"/>
  <c r="C368"/>
  <c r="C367"/>
  <c r="C366"/>
  <c r="C363"/>
  <c r="C357"/>
  <c r="C355"/>
  <c r="C354"/>
  <c r="C353"/>
  <c r="C347"/>
  <c r="C346"/>
  <c r="C342"/>
  <c r="C341"/>
  <c r="C335"/>
  <c r="C329"/>
  <c r="C327"/>
  <c r="C323"/>
  <c r="C322"/>
  <c r="C321"/>
  <c r="C320"/>
  <c r="C319"/>
  <c r="C316"/>
  <c r="C315"/>
  <c r="C308"/>
  <c r="C307"/>
  <c r="C306"/>
  <c r="C304"/>
  <c r="C303"/>
  <c r="C299"/>
  <c r="C295"/>
  <c r="C294"/>
  <c r="C293"/>
  <c r="C290"/>
  <c r="C289"/>
  <c r="C286"/>
  <c r="C282"/>
  <c r="C280"/>
  <c r="C278"/>
  <c r="C276"/>
  <c r="C274"/>
  <c r="C258"/>
  <c r="C257"/>
  <c r="C254"/>
  <c r="C253"/>
  <c r="C252"/>
  <c r="C251"/>
  <c r="C250"/>
  <c r="C249"/>
  <c r="C248"/>
  <c r="C245"/>
  <c r="C241"/>
  <c r="C240"/>
  <c r="C238"/>
  <c r="C235"/>
  <c r="C231"/>
  <c r="C230"/>
  <c r="C227"/>
  <c r="C226"/>
  <c r="C224"/>
  <c r="C223"/>
  <c r="C219"/>
  <c r="C215"/>
  <c r="C212"/>
  <c r="C211"/>
  <c r="C210"/>
  <c r="C209"/>
  <c r="C201"/>
  <c r="C205"/>
  <c r="C204"/>
  <c r="C200"/>
  <c r="C198"/>
  <c r="C193"/>
  <c r="C192"/>
  <c r="C191"/>
  <c r="C189"/>
  <c r="C188"/>
  <c r="C187"/>
  <c r="C186"/>
  <c r="C185"/>
  <c r="C184"/>
  <c r="C175"/>
  <c r="C173"/>
  <c r="C172"/>
  <c r="C171"/>
  <c r="C170"/>
  <c r="C167"/>
  <c r="C166"/>
  <c r="C165"/>
  <c r="C164"/>
  <c r="C158"/>
  <c r="C156"/>
  <c r="C155"/>
  <c r="C152"/>
  <c r="C149"/>
  <c r="C148"/>
  <c r="C147"/>
  <c r="C142"/>
  <c r="C141"/>
  <c r="C140"/>
  <c r="C139"/>
  <c r="C134"/>
  <c r="C133"/>
  <c r="C128"/>
  <c r="C127"/>
  <c r="C126"/>
  <c r="C125"/>
  <c r="C124"/>
  <c r="C122"/>
  <c r="C120"/>
  <c r="C118"/>
  <c r="C107"/>
  <c r="C105"/>
  <c r="C104"/>
  <c r="C103"/>
  <c r="C102"/>
  <c r="C101"/>
  <c r="C100"/>
  <c r="C99"/>
  <c r="C98"/>
  <c r="C94"/>
  <c r="C92"/>
  <c r="C90"/>
  <c r="C89"/>
  <c r="C88"/>
  <c r="C87"/>
  <c r="C86"/>
  <c r="C85"/>
  <c r="C82"/>
  <c r="C80"/>
  <c r="C78"/>
  <c r="C77"/>
  <c r="C76"/>
  <c r="C75"/>
  <c r="C71"/>
  <c r="C70"/>
  <c r="C67"/>
  <c r="C66"/>
  <c r="C64"/>
  <c r="C63"/>
  <c r="C62"/>
  <c r="C58"/>
  <c r="C56"/>
  <c r="C55"/>
  <c r="C54"/>
  <c r="C53"/>
  <c r="C52"/>
  <c r="C51"/>
  <c r="C48"/>
  <c r="C47"/>
  <c r="C46"/>
  <c r="C45"/>
  <c r="C44"/>
  <c r="C43"/>
  <c r="C42"/>
  <c r="C41"/>
  <c r="C40"/>
  <c r="C36"/>
  <c r="C34"/>
  <c r="C32"/>
  <c r="C31"/>
  <c r="C28"/>
  <c r="C21"/>
  <c r="C18"/>
  <c r="C12"/>
  <c r="C8"/>
  <c r="C7"/>
  <c r="C4"/>
  <c r="C502" i="1"/>
  <c r="D502"/>
  <c r="E502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D107"/>
  <c r="D108"/>
  <c r="D109"/>
  <c r="D110"/>
  <c r="D111"/>
  <c r="D112"/>
  <c r="D113"/>
  <c r="D114"/>
  <c r="D115"/>
  <c r="D116"/>
  <c r="D117"/>
  <c r="D118"/>
  <c r="D119"/>
  <c r="D120"/>
  <c r="D121"/>
  <c r="D122"/>
  <c r="D123"/>
  <c r="D124"/>
  <c r="D125"/>
  <c r="D126"/>
  <c r="D127"/>
  <c r="D128"/>
  <c r="D129"/>
  <c r="D130"/>
  <c r="D131"/>
  <c r="D132"/>
  <c r="D133"/>
  <c r="D134"/>
  <c r="D135"/>
  <c r="D136"/>
  <c r="D137"/>
  <c r="D138"/>
  <c r="D139"/>
  <c r="D140"/>
  <c r="D141"/>
  <c r="D142"/>
  <c r="D143"/>
  <c r="D144"/>
  <c r="D145"/>
  <c r="D146"/>
  <c r="D147"/>
  <c r="D148"/>
  <c r="D149"/>
  <c r="D150"/>
  <c r="D151"/>
  <c r="D152"/>
  <c r="D153"/>
  <c r="D154"/>
  <c r="D155"/>
  <c r="D156"/>
  <c r="D157"/>
  <c r="D158"/>
  <c r="D159"/>
  <c r="D160"/>
  <c r="D161"/>
  <c r="D162"/>
  <c r="D163"/>
  <c r="D164"/>
  <c r="D165"/>
  <c r="D166"/>
  <c r="D167"/>
  <c r="D168"/>
  <c r="D169"/>
  <c r="D170"/>
  <c r="D171"/>
  <c r="D172"/>
  <c r="D173"/>
  <c r="D174"/>
  <c r="D175"/>
  <c r="D176"/>
  <c r="D177"/>
  <c r="D178"/>
  <c r="D179"/>
  <c r="D180"/>
  <c r="D181"/>
  <c r="D182"/>
  <c r="D183"/>
  <c r="D184"/>
  <c r="D185"/>
  <c r="D186"/>
  <c r="D187"/>
  <c r="D188"/>
  <c r="D189"/>
  <c r="D190"/>
  <c r="D191"/>
  <c r="D192"/>
  <c r="D193"/>
  <c r="D194"/>
  <c r="D195"/>
  <c r="D196"/>
  <c r="D197"/>
  <c r="D198"/>
  <c r="D199"/>
  <c r="D200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399"/>
  <c r="D400"/>
  <c r="D401"/>
  <c r="D402"/>
  <c r="D403"/>
  <c r="D404"/>
  <c r="D405"/>
  <c r="D406"/>
  <c r="D407"/>
  <c r="D408"/>
  <c r="D409"/>
  <c r="D410"/>
  <c r="D411"/>
  <c r="D412"/>
  <c r="D413"/>
  <c r="D414"/>
  <c r="D415"/>
  <c r="D416"/>
  <c r="D417"/>
  <c r="D418"/>
  <c r="D419"/>
  <c r="D420"/>
  <c r="D421"/>
  <c r="D422"/>
  <c r="D423"/>
  <c r="D424"/>
  <c r="D425"/>
  <c r="D426"/>
  <c r="D427"/>
  <c r="D428"/>
  <c r="D429"/>
  <c r="D430"/>
  <c r="D431"/>
  <c r="D432"/>
  <c r="D433"/>
  <c r="D434"/>
  <c r="D435"/>
  <c r="D436"/>
  <c r="D437"/>
  <c r="D438"/>
  <c r="D439"/>
  <c r="D440"/>
  <c r="D441"/>
  <c r="D442"/>
  <c r="D443"/>
  <c r="D444"/>
  <c r="D445"/>
  <c r="D446"/>
  <c r="D447"/>
  <c r="D448"/>
  <c r="D449"/>
  <c r="D450"/>
  <c r="D451"/>
  <c r="D452"/>
  <c r="D453"/>
  <c r="D454"/>
  <c r="D455"/>
  <c r="D456"/>
  <c r="D457"/>
  <c r="D458"/>
  <c r="D459"/>
  <c r="D460"/>
  <c r="D461"/>
  <c r="D462"/>
  <c r="D463"/>
  <c r="D464"/>
  <c r="D465"/>
  <c r="D466"/>
  <c r="D467"/>
  <c r="D468"/>
  <c r="D469"/>
  <c r="D470"/>
  <c r="D471"/>
  <c r="D472"/>
  <c r="D473"/>
  <c r="D474"/>
  <c r="D475"/>
  <c r="D476"/>
  <c r="D477"/>
  <c r="D478"/>
  <c r="D479"/>
  <c r="D480"/>
  <c r="D481"/>
  <c r="D482"/>
  <c r="D483"/>
  <c r="D484"/>
  <c r="D485"/>
  <c r="D486"/>
  <c r="D487"/>
  <c r="D488"/>
  <c r="D489"/>
  <c r="D490"/>
  <c r="D491"/>
  <c r="D492"/>
  <c r="D493"/>
  <c r="D494"/>
  <c r="D495"/>
  <c r="D496"/>
  <c r="D497"/>
  <c r="D498"/>
  <c r="D499"/>
  <c r="D500"/>
  <c r="D501"/>
  <c r="C501"/>
  <c r="C499"/>
  <c r="C498"/>
  <c r="C496"/>
  <c r="C500"/>
  <c r="C497"/>
  <c r="C493"/>
  <c r="C490"/>
  <c r="C488"/>
  <c r="C485"/>
  <c r="C484"/>
  <c r="C483"/>
  <c r="C482"/>
  <c r="C481"/>
  <c r="C480"/>
  <c r="C479"/>
  <c r="C476"/>
  <c r="C475"/>
  <c r="C471"/>
  <c r="C470"/>
  <c r="C469"/>
  <c r="C468"/>
  <c r="C466"/>
  <c r="C465"/>
  <c r="C464"/>
  <c r="C462"/>
  <c r="C461"/>
  <c r="C460"/>
  <c r="C458"/>
  <c r="C453"/>
  <c r="C452"/>
  <c r="C451"/>
  <c r="C450"/>
  <c r="C449"/>
  <c r="C447"/>
  <c r="C446"/>
  <c r="C444"/>
  <c r="C443"/>
  <c r="C442"/>
  <c r="C441"/>
  <c r="C440"/>
  <c r="C438"/>
  <c r="C437"/>
  <c r="C434"/>
  <c r="C432"/>
  <c r="C426"/>
  <c r="C425"/>
  <c r="C424"/>
  <c r="C423"/>
  <c r="C422"/>
  <c r="C421"/>
  <c r="C419"/>
  <c r="C418"/>
  <c r="C417"/>
  <c r="C416"/>
  <c r="C415"/>
  <c r="C414"/>
  <c r="C413"/>
  <c r="C409"/>
  <c r="C407"/>
  <c r="C406"/>
  <c r="C404"/>
  <c r="C402"/>
  <c r="C401"/>
  <c r="C389"/>
  <c r="C394"/>
  <c r="C392"/>
  <c r="C391"/>
  <c r="C387"/>
  <c r="C386"/>
  <c r="C385"/>
  <c r="C383"/>
  <c r="C382"/>
  <c r="C380"/>
  <c r="C378"/>
  <c r="C376"/>
  <c r="C375"/>
  <c r="C374"/>
  <c r="C373"/>
  <c r="C372"/>
  <c r="C371"/>
  <c r="C370"/>
  <c r="C369"/>
  <c r="C368"/>
  <c r="C367"/>
  <c r="C366"/>
  <c r="C364"/>
  <c r="C363"/>
  <c r="C362"/>
  <c r="C361"/>
  <c r="C359"/>
  <c r="C358"/>
  <c r="C357"/>
  <c r="C354"/>
  <c r="C353"/>
  <c r="C352"/>
  <c r="C351"/>
  <c r="C349"/>
  <c r="C348"/>
  <c r="C347"/>
  <c r="C346"/>
  <c r="C345"/>
  <c r="C343"/>
  <c r="C342"/>
  <c r="C341"/>
  <c r="C340"/>
  <c r="C339"/>
  <c r="C337"/>
  <c r="C336"/>
  <c r="C335"/>
  <c r="C334"/>
  <c r="C333"/>
  <c r="C332"/>
  <c r="C331"/>
  <c r="C330"/>
  <c r="C329"/>
  <c r="C325"/>
  <c r="C324"/>
  <c r="C323"/>
  <c r="C320"/>
  <c r="C316"/>
  <c r="C315"/>
  <c r="C314"/>
  <c r="C313"/>
  <c r="C310"/>
  <c r="C309"/>
  <c r="C307"/>
  <c r="C305"/>
  <c r="C304"/>
  <c r="C303"/>
  <c r="C302"/>
  <c r="C301"/>
  <c r="C300"/>
  <c r="C298"/>
  <c r="C297"/>
  <c r="C296"/>
  <c r="C295"/>
  <c r="C294"/>
  <c r="C291"/>
  <c r="C289"/>
  <c r="C288"/>
  <c r="C286"/>
  <c r="C285"/>
  <c r="C284"/>
  <c r="C283"/>
  <c r="C282"/>
  <c r="C280"/>
  <c r="C279"/>
  <c r="C278"/>
  <c r="C276"/>
  <c r="C274"/>
  <c r="C273"/>
  <c r="C271"/>
  <c r="C268"/>
  <c r="C267"/>
  <c r="C266"/>
  <c r="C265"/>
  <c r="C264"/>
  <c r="C262"/>
  <c r="C257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2"/>
  <c r="C230"/>
  <c r="C227"/>
  <c r="C226"/>
  <c r="C225"/>
  <c r="C224"/>
  <c r="C223"/>
  <c r="C222"/>
  <c r="C219"/>
  <c r="C217"/>
  <c r="C215"/>
  <c r="C212"/>
  <c r="C211"/>
  <c r="C207"/>
  <c r="C206"/>
  <c r="C205"/>
  <c r="C204"/>
  <c r="C203"/>
  <c r="C199"/>
  <c r="C197"/>
  <c r="C195"/>
  <c r="C194"/>
  <c r="C192"/>
  <c r="C191"/>
  <c r="C188"/>
  <c r="C187"/>
  <c r="C190"/>
  <c r="C185"/>
  <c r="C184"/>
  <c r="C182"/>
  <c r="C181"/>
  <c r="C178"/>
  <c r="C175"/>
  <c r="C174"/>
  <c r="C173"/>
  <c r="C172"/>
  <c r="C169"/>
  <c r="C165"/>
  <c r="C162"/>
  <c r="C161"/>
  <c r="C160"/>
  <c r="C159"/>
  <c r="C158"/>
  <c r="C157"/>
  <c r="C156"/>
  <c r="C155"/>
  <c r="C154"/>
  <c r="C153"/>
  <c r="C163"/>
  <c r="C151"/>
  <c r="C150"/>
  <c r="C148"/>
  <c r="C145"/>
  <c r="C144"/>
  <c r="C143"/>
  <c r="C142"/>
  <c r="C141"/>
  <c r="C140"/>
  <c r="C139"/>
  <c r="C138"/>
  <c r="C137"/>
  <c r="C135"/>
  <c r="C133"/>
  <c r="C132"/>
  <c r="C131"/>
  <c r="C126"/>
  <c r="C124"/>
  <c r="C123"/>
  <c r="C122"/>
  <c r="C119"/>
  <c r="C108"/>
  <c r="C103"/>
  <c r="C102"/>
  <c r="C98"/>
  <c r="C92"/>
  <c r="C90"/>
  <c r="C87"/>
  <c r="C86"/>
  <c r="C83"/>
  <c r="C82"/>
  <c r="C81"/>
  <c r="D3" i="6" l="1"/>
  <c r="D507" l="1"/>
  <c r="E3"/>
  <c r="E507" s="1"/>
  <c r="G504" s="1"/>
  <c r="G506" s="1"/>
</calcChain>
</file>

<file path=xl/sharedStrings.xml><?xml version="1.0" encoding="utf-8"?>
<sst xmlns="http://schemas.openxmlformats.org/spreadsheetml/2006/main" count="81" uniqueCount="22">
  <si>
    <t>Service Tax:</t>
  </si>
  <si>
    <t>Rent</t>
  </si>
  <si>
    <t>Service Tax</t>
  </si>
  <si>
    <t>M Bill No</t>
  </si>
  <si>
    <t>Service Tax for the month of May 2011</t>
  </si>
  <si>
    <t>S.No</t>
  </si>
  <si>
    <t>Total</t>
  </si>
  <si>
    <t>Service Tax for the month of Aug  2011</t>
  </si>
  <si>
    <t>June</t>
  </si>
  <si>
    <t>May</t>
  </si>
  <si>
    <t>July</t>
  </si>
  <si>
    <t>Aug</t>
  </si>
  <si>
    <t>Room Rent from May 2011 to Aug 2011</t>
  </si>
  <si>
    <t>Conference Hall Rent from May 2011 to Aug 2011</t>
  </si>
  <si>
    <t>Service Tax 10.3%</t>
  </si>
  <si>
    <t>Rent from HDFC Bank from May 2011 to Aug 2011</t>
  </si>
  <si>
    <t>(A)</t>
  </si>
  <si>
    <t>(B)</t>
  </si>
  <si>
    <t>(C)</t>
  </si>
  <si>
    <t>(D) Service tax for the month of Sep 2011 (Appox)  Rs.75,000/-</t>
  </si>
  <si>
    <t>Total Service Tax (A+B+C+D) Rs.3,80,417/-</t>
  </si>
  <si>
    <t>Above one Month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</si>
</sst>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right"/>
    </xf>
    <xf numFmtId="9" fontId="1" fillId="0" borderId="1" xfId="0" applyNumberFormat="1" applyFont="1" applyBorder="1"/>
    <xf numFmtId="10" fontId="1" fillId="0" borderId="1" xfId="0" applyNumberFormat="1" applyFon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2" fontId="0" fillId="0" borderId="0" xfId="0" applyNumberFormat="1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1" applyFont="1"/>
    <xf numFmtId="0" fontId="5" fillId="0" borderId="0" xfId="0" applyFont="1"/>
    <xf numFmtId="0" fontId="3" fillId="0" borderId="0" xfId="0" applyNumberFormat="1" applyFont="1"/>
    <xf numFmtId="44" fontId="3" fillId="0" borderId="0" xfId="0" applyNumberFormat="1" applyFont="1"/>
    <xf numFmtId="49" fontId="3" fillId="0" borderId="0" xfId="0" applyNumberFormat="1" applyFont="1"/>
    <xf numFmtId="0" fontId="5" fillId="0" borderId="3" xfId="0" applyFont="1" applyBorder="1"/>
    <xf numFmtId="0" fontId="5" fillId="0" borderId="0" xfId="0" applyFont="1" applyBorder="1"/>
    <xf numFmtId="9" fontId="3" fillId="0" borderId="0" xfId="0" applyNumberFormat="1" applyFont="1" applyAlignment="1">
      <alignment horizontal="left"/>
    </xf>
    <xf numFmtId="0" fontId="5" fillId="0" borderId="4" xfId="0" applyFont="1" applyBorder="1"/>
    <xf numFmtId="0" fontId="3" fillId="0" borderId="0" xfId="0" applyFont="1" applyBorder="1"/>
    <xf numFmtId="0" fontId="5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Warning Text" xfId="1" builtin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1"/>
  <sheetViews>
    <sheetView workbookViewId="0">
      <selection activeCell="D507" sqref="D507"/>
    </sheetView>
  </sheetViews>
  <sheetFormatPr defaultRowHeight="15"/>
  <cols>
    <col min="1" max="1" width="7.28515625" customWidth="1"/>
    <col min="2" max="2" width="9.5703125" customWidth="1"/>
    <col min="3" max="3" width="11.42578125" customWidth="1"/>
    <col min="4" max="4" width="12" customWidth="1"/>
    <col min="5" max="5" width="12.42578125" customWidth="1"/>
    <col min="7" max="8" width="9.5703125" bestFit="1" customWidth="1"/>
  </cols>
  <sheetData>
    <row r="1" spans="1:5">
      <c r="A1" s="22" t="s">
        <v>0</v>
      </c>
      <c r="B1" s="22"/>
      <c r="C1" s="22"/>
      <c r="D1" s="22"/>
      <c r="E1" s="22"/>
    </row>
    <row r="2" spans="1:5">
      <c r="A2" s="21" t="s">
        <v>4</v>
      </c>
      <c r="B2" s="21"/>
      <c r="C2" s="21"/>
      <c r="D2" s="21"/>
      <c r="E2" s="21"/>
    </row>
    <row r="3" spans="1:5">
      <c r="A3" s="6" t="s">
        <v>5</v>
      </c>
      <c r="B3" s="1" t="s">
        <v>3</v>
      </c>
      <c r="C3" s="1" t="s">
        <v>1</v>
      </c>
      <c r="D3" s="2">
        <v>0.5</v>
      </c>
      <c r="E3" s="3">
        <v>0.10299999999999999</v>
      </c>
    </row>
    <row r="4" spans="1:5">
      <c r="A4" s="8">
        <v>1</v>
      </c>
      <c r="B4" s="4">
        <v>34240</v>
      </c>
      <c r="C4" s="4">
        <v>1250</v>
      </c>
      <c r="D4" s="4">
        <f>C4*50/100</f>
        <v>625</v>
      </c>
      <c r="E4" s="4">
        <f>D4*10.3/100</f>
        <v>64.375</v>
      </c>
    </row>
    <row r="5" spans="1:5">
      <c r="A5" s="8">
        <v>2</v>
      </c>
      <c r="B5" s="4">
        <v>34241</v>
      </c>
      <c r="C5" s="4">
        <v>0</v>
      </c>
      <c r="D5" s="4">
        <f t="shared" ref="D5:D68" si="0">C5*50/100</f>
        <v>0</v>
      </c>
      <c r="E5" s="4">
        <f t="shared" ref="E5:E68" si="1">D5*10.3/100</f>
        <v>0</v>
      </c>
    </row>
    <row r="6" spans="1:5">
      <c r="A6" s="8">
        <v>3</v>
      </c>
      <c r="B6" s="4">
        <v>34242</v>
      </c>
      <c r="C6" s="4">
        <v>1100</v>
      </c>
      <c r="D6" s="4">
        <f t="shared" si="0"/>
        <v>550</v>
      </c>
      <c r="E6" s="4">
        <f t="shared" si="1"/>
        <v>56.65</v>
      </c>
    </row>
    <row r="7" spans="1:5">
      <c r="A7" s="8">
        <v>4</v>
      </c>
      <c r="B7" s="4">
        <v>34243</v>
      </c>
      <c r="C7" s="4">
        <v>1100</v>
      </c>
      <c r="D7" s="4">
        <f t="shared" si="0"/>
        <v>550</v>
      </c>
      <c r="E7" s="4">
        <f t="shared" si="1"/>
        <v>56.65</v>
      </c>
    </row>
    <row r="8" spans="1:5">
      <c r="A8" s="8">
        <v>5</v>
      </c>
      <c r="B8" s="4">
        <v>34244</v>
      </c>
      <c r="C8" s="4">
        <v>900</v>
      </c>
      <c r="D8" s="4">
        <f t="shared" si="0"/>
        <v>450</v>
      </c>
      <c r="E8" s="4">
        <f t="shared" si="1"/>
        <v>46.35</v>
      </c>
    </row>
    <row r="9" spans="1:5">
      <c r="A9" s="8">
        <v>6</v>
      </c>
      <c r="B9" s="4">
        <v>34245</v>
      </c>
      <c r="C9" s="4">
        <v>0</v>
      </c>
      <c r="D9" s="4">
        <f t="shared" si="0"/>
        <v>0</v>
      </c>
      <c r="E9" s="4">
        <f t="shared" si="1"/>
        <v>0</v>
      </c>
    </row>
    <row r="10" spans="1:5">
      <c r="A10" s="8">
        <v>7</v>
      </c>
      <c r="B10" s="4">
        <v>34246</v>
      </c>
      <c r="C10" s="4">
        <v>0</v>
      </c>
      <c r="D10" s="4">
        <f t="shared" si="0"/>
        <v>0</v>
      </c>
      <c r="E10" s="4">
        <f t="shared" si="1"/>
        <v>0</v>
      </c>
    </row>
    <row r="11" spans="1:5">
      <c r="A11" s="8">
        <v>8</v>
      </c>
      <c r="B11" s="4">
        <v>34247</v>
      </c>
      <c r="C11" s="4">
        <v>1300</v>
      </c>
      <c r="D11" s="4">
        <f t="shared" si="0"/>
        <v>650</v>
      </c>
      <c r="E11" s="4">
        <f t="shared" si="1"/>
        <v>66.95</v>
      </c>
    </row>
    <row r="12" spans="1:5">
      <c r="A12" s="8">
        <v>9</v>
      </c>
      <c r="B12" s="4">
        <v>34248</v>
      </c>
      <c r="C12" s="4">
        <v>0</v>
      </c>
      <c r="D12" s="4">
        <f t="shared" si="0"/>
        <v>0</v>
      </c>
      <c r="E12" s="4">
        <f t="shared" si="1"/>
        <v>0</v>
      </c>
    </row>
    <row r="13" spans="1:5">
      <c r="A13" s="8">
        <v>10</v>
      </c>
      <c r="B13" s="4">
        <v>34249</v>
      </c>
      <c r="C13" s="4">
        <v>2500</v>
      </c>
      <c r="D13" s="4">
        <f t="shared" si="0"/>
        <v>1250</v>
      </c>
      <c r="E13" s="4">
        <f t="shared" si="1"/>
        <v>128.75</v>
      </c>
    </row>
    <row r="14" spans="1:5">
      <c r="A14" s="8">
        <v>11</v>
      </c>
      <c r="B14" s="4">
        <v>34250</v>
      </c>
      <c r="C14" s="4">
        <v>1100</v>
      </c>
      <c r="D14" s="4">
        <f t="shared" si="0"/>
        <v>550</v>
      </c>
      <c r="E14" s="4">
        <f t="shared" si="1"/>
        <v>56.65</v>
      </c>
    </row>
    <row r="15" spans="1:5">
      <c r="A15" s="8">
        <v>12</v>
      </c>
      <c r="B15" s="4">
        <v>34251</v>
      </c>
      <c r="C15" s="4">
        <v>1650</v>
      </c>
      <c r="D15" s="4">
        <f t="shared" si="0"/>
        <v>825</v>
      </c>
      <c r="E15" s="4">
        <f t="shared" si="1"/>
        <v>84.974999999999994</v>
      </c>
    </row>
    <row r="16" spans="1:5">
      <c r="A16" s="8">
        <v>13</v>
      </c>
      <c r="B16" s="4">
        <v>34252</v>
      </c>
      <c r="C16" s="4">
        <v>1650</v>
      </c>
      <c r="D16" s="4">
        <f t="shared" si="0"/>
        <v>825</v>
      </c>
      <c r="E16" s="4">
        <f t="shared" si="1"/>
        <v>84.974999999999994</v>
      </c>
    </row>
    <row r="17" spans="1:5">
      <c r="A17" s="8">
        <v>14</v>
      </c>
      <c r="B17" s="4">
        <v>34253</v>
      </c>
      <c r="C17" s="4">
        <v>0</v>
      </c>
      <c r="D17" s="4">
        <f t="shared" si="0"/>
        <v>0</v>
      </c>
      <c r="E17" s="4">
        <f t="shared" si="1"/>
        <v>0</v>
      </c>
    </row>
    <row r="18" spans="1:5">
      <c r="A18" s="8">
        <v>15</v>
      </c>
      <c r="B18" s="4">
        <v>34254</v>
      </c>
      <c r="C18" s="4">
        <v>0</v>
      </c>
      <c r="D18" s="4">
        <f t="shared" si="0"/>
        <v>0</v>
      </c>
      <c r="E18" s="4">
        <f t="shared" si="1"/>
        <v>0</v>
      </c>
    </row>
    <row r="19" spans="1:5">
      <c r="A19" s="8">
        <v>16</v>
      </c>
      <c r="B19" s="4">
        <v>34255</v>
      </c>
      <c r="C19" s="4">
        <v>3300</v>
      </c>
      <c r="D19" s="4">
        <f t="shared" si="0"/>
        <v>1650</v>
      </c>
      <c r="E19" s="4">
        <f t="shared" si="1"/>
        <v>169.95</v>
      </c>
    </row>
    <row r="20" spans="1:5">
      <c r="A20" s="8">
        <v>17</v>
      </c>
      <c r="B20" s="4">
        <v>34256</v>
      </c>
      <c r="C20" s="4">
        <v>3300</v>
      </c>
      <c r="D20" s="4">
        <f t="shared" si="0"/>
        <v>1650</v>
      </c>
      <c r="E20" s="4">
        <f t="shared" si="1"/>
        <v>169.95</v>
      </c>
    </row>
    <row r="21" spans="1:5">
      <c r="A21" s="8">
        <v>18</v>
      </c>
      <c r="B21" s="4">
        <v>34257</v>
      </c>
      <c r="C21" s="4">
        <v>3300</v>
      </c>
      <c r="D21" s="4">
        <f t="shared" si="0"/>
        <v>1650</v>
      </c>
      <c r="E21" s="4">
        <f t="shared" si="1"/>
        <v>169.95</v>
      </c>
    </row>
    <row r="22" spans="1:5">
      <c r="A22" s="8">
        <v>19</v>
      </c>
      <c r="B22" s="4">
        <v>34258</v>
      </c>
      <c r="C22" s="4">
        <v>2500</v>
      </c>
      <c r="D22" s="4">
        <f t="shared" si="0"/>
        <v>1250</v>
      </c>
      <c r="E22" s="4">
        <f t="shared" si="1"/>
        <v>128.75</v>
      </c>
    </row>
    <row r="23" spans="1:5">
      <c r="A23" s="8">
        <v>20</v>
      </c>
      <c r="B23" s="4">
        <v>34259</v>
      </c>
      <c r="C23" s="4">
        <v>2500</v>
      </c>
      <c r="D23" s="4">
        <f t="shared" si="0"/>
        <v>1250</v>
      </c>
      <c r="E23" s="4">
        <f t="shared" si="1"/>
        <v>128.75</v>
      </c>
    </row>
    <row r="24" spans="1:5">
      <c r="A24" s="8">
        <v>21</v>
      </c>
      <c r="B24" s="4">
        <v>34260</v>
      </c>
      <c r="C24" s="4">
        <v>2500</v>
      </c>
      <c r="D24" s="4">
        <f t="shared" si="0"/>
        <v>1250</v>
      </c>
      <c r="E24" s="4">
        <f t="shared" si="1"/>
        <v>128.75</v>
      </c>
    </row>
    <row r="25" spans="1:5">
      <c r="A25" s="8">
        <v>22</v>
      </c>
      <c r="B25" s="4">
        <v>34261</v>
      </c>
      <c r="C25" s="4">
        <v>3300</v>
      </c>
      <c r="D25" s="4">
        <f t="shared" si="0"/>
        <v>1650</v>
      </c>
      <c r="E25" s="4">
        <f t="shared" si="1"/>
        <v>169.95</v>
      </c>
    </row>
    <row r="26" spans="1:5">
      <c r="A26" s="8">
        <v>23</v>
      </c>
      <c r="B26" s="4">
        <v>34262</v>
      </c>
      <c r="C26" s="4">
        <v>3300</v>
      </c>
      <c r="D26" s="4">
        <f t="shared" si="0"/>
        <v>1650</v>
      </c>
      <c r="E26" s="4">
        <f t="shared" si="1"/>
        <v>169.95</v>
      </c>
    </row>
    <row r="27" spans="1:5">
      <c r="A27" s="8">
        <v>24</v>
      </c>
      <c r="B27" s="4">
        <v>34263</v>
      </c>
      <c r="C27" s="4">
        <v>2500</v>
      </c>
      <c r="D27" s="4">
        <f t="shared" si="0"/>
        <v>1250</v>
      </c>
      <c r="E27" s="4">
        <f t="shared" si="1"/>
        <v>128.75</v>
      </c>
    </row>
    <row r="28" spans="1:5">
      <c r="A28" s="8">
        <v>25</v>
      </c>
      <c r="B28" s="4">
        <v>34264</v>
      </c>
      <c r="C28" s="4">
        <v>2500</v>
      </c>
      <c r="D28" s="4">
        <f t="shared" si="0"/>
        <v>1250</v>
      </c>
      <c r="E28" s="4">
        <f t="shared" si="1"/>
        <v>128.75</v>
      </c>
    </row>
    <row r="29" spans="1:5">
      <c r="A29" s="8">
        <v>26</v>
      </c>
      <c r="B29" s="4">
        <v>34265</v>
      </c>
      <c r="C29" s="4">
        <v>3300</v>
      </c>
      <c r="D29" s="4">
        <f t="shared" si="0"/>
        <v>1650</v>
      </c>
      <c r="E29" s="4">
        <f t="shared" si="1"/>
        <v>169.95</v>
      </c>
    </row>
    <row r="30" spans="1:5">
      <c r="A30" s="8">
        <v>27</v>
      </c>
      <c r="B30" s="4">
        <v>34266</v>
      </c>
      <c r="C30" s="4">
        <v>3300</v>
      </c>
      <c r="D30" s="4">
        <f t="shared" si="0"/>
        <v>1650</v>
      </c>
      <c r="E30" s="4">
        <f t="shared" si="1"/>
        <v>169.95</v>
      </c>
    </row>
    <row r="31" spans="1:5">
      <c r="A31" s="8">
        <v>28</v>
      </c>
      <c r="B31" s="4">
        <v>34267</v>
      </c>
      <c r="C31" s="4">
        <v>1400</v>
      </c>
      <c r="D31" s="4">
        <f t="shared" si="0"/>
        <v>700</v>
      </c>
      <c r="E31" s="4">
        <f t="shared" si="1"/>
        <v>72.100000000000009</v>
      </c>
    </row>
    <row r="32" spans="1:5">
      <c r="A32" s="8">
        <v>29</v>
      </c>
      <c r="B32" s="4">
        <v>34268</v>
      </c>
      <c r="C32" s="4">
        <v>1400</v>
      </c>
      <c r="D32" s="4">
        <f t="shared" si="0"/>
        <v>700</v>
      </c>
      <c r="E32" s="4">
        <f t="shared" si="1"/>
        <v>72.100000000000009</v>
      </c>
    </row>
    <row r="33" spans="1:5">
      <c r="A33" s="8">
        <v>30</v>
      </c>
      <c r="B33" s="4">
        <v>34269</v>
      </c>
      <c r="C33" s="4">
        <v>2200</v>
      </c>
      <c r="D33" s="4">
        <f t="shared" si="0"/>
        <v>1100</v>
      </c>
      <c r="E33" s="4">
        <f t="shared" si="1"/>
        <v>113.3</v>
      </c>
    </row>
    <row r="34" spans="1:5">
      <c r="A34" s="8">
        <v>31</v>
      </c>
      <c r="B34" s="4">
        <v>34270</v>
      </c>
      <c r="C34" s="4">
        <v>3300</v>
      </c>
      <c r="D34" s="4">
        <f t="shared" si="0"/>
        <v>1650</v>
      </c>
      <c r="E34" s="4">
        <f t="shared" si="1"/>
        <v>169.95</v>
      </c>
    </row>
    <row r="35" spans="1:5">
      <c r="A35" s="8">
        <v>32</v>
      </c>
      <c r="B35" s="4">
        <v>34271</v>
      </c>
      <c r="C35" s="4">
        <v>900</v>
      </c>
      <c r="D35" s="4">
        <f t="shared" si="0"/>
        <v>450</v>
      </c>
      <c r="E35" s="4">
        <f t="shared" si="1"/>
        <v>46.35</v>
      </c>
    </row>
    <row r="36" spans="1:5">
      <c r="A36" s="8">
        <v>33</v>
      </c>
      <c r="B36" s="4">
        <v>34272</v>
      </c>
      <c r="C36" s="4">
        <v>1400</v>
      </c>
      <c r="D36" s="4">
        <f t="shared" si="0"/>
        <v>700</v>
      </c>
      <c r="E36" s="4">
        <f t="shared" si="1"/>
        <v>72.100000000000009</v>
      </c>
    </row>
    <row r="37" spans="1:5">
      <c r="A37" s="8">
        <v>34</v>
      </c>
      <c r="B37" s="4">
        <v>34273</v>
      </c>
      <c r="C37" s="4">
        <v>3300</v>
      </c>
      <c r="D37" s="4">
        <f t="shared" si="0"/>
        <v>1650</v>
      </c>
      <c r="E37" s="4">
        <f t="shared" si="1"/>
        <v>169.95</v>
      </c>
    </row>
    <row r="38" spans="1:5">
      <c r="A38" s="8">
        <v>35</v>
      </c>
      <c r="B38" s="4">
        <v>34274</v>
      </c>
      <c r="C38" s="4">
        <v>1100</v>
      </c>
      <c r="D38" s="4">
        <f t="shared" si="0"/>
        <v>550</v>
      </c>
      <c r="E38" s="4">
        <f t="shared" si="1"/>
        <v>56.65</v>
      </c>
    </row>
    <row r="39" spans="1:5">
      <c r="A39" s="8">
        <v>36</v>
      </c>
      <c r="B39" s="4">
        <v>34275</v>
      </c>
      <c r="C39" s="4">
        <v>0</v>
      </c>
      <c r="D39" s="4">
        <f t="shared" si="0"/>
        <v>0</v>
      </c>
      <c r="E39" s="4">
        <f t="shared" si="1"/>
        <v>0</v>
      </c>
    </row>
    <row r="40" spans="1:5">
      <c r="A40" s="8">
        <v>37</v>
      </c>
      <c r="B40" s="4">
        <v>34276</v>
      </c>
      <c r="C40" s="4">
        <v>0</v>
      </c>
      <c r="D40" s="4">
        <f t="shared" si="0"/>
        <v>0</v>
      </c>
      <c r="E40" s="4">
        <f t="shared" si="1"/>
        <v>0</v>
      </c>
    </row>
    <row r="41" spans="1:5">
      <c r="A41" s="8">
        <v>38</v>
      </c>
      <c r="B41" s="4">
        <v>34277</v>
      </c>
      <c r="C41" s="4">
        <v>0</v>
      </c>
      <c r="D41" s="4">
        <f t="shared" si="0"/>
        <v>0</v>
      </c>
      <c r="E41" s="4">
        <f t="shared" si="1"/>
        <v>0</v>
      </c>
    </row>
    <row r="42" spans="1:5">
      <c r="A42" s="8">
        <v>39</v>
      </c>
      <c r="B42" s="4">
        <v>34278</v>
      </c>
      <c r="C42" s="4">
        <v>1250</v>
      </c>
      <c r="D42" s="4">
        <f t="shared" si="0"/>
        <v>625</v>
      </c>
      <c r="E42" s="4">
        <f t="shared" si="1"/>
        <v>64.375</v>
      </c>
    </row>
    <row r="43" spans="1:5">
      <c r="A43" s="8">
        <v>40</v>
      </c>
      <c r="B43" s="4">
        <v>34279</v>
      </c>
      <c r="C43" s="4">
        <v>1400</v>
      </c>
      <c r="D43" s="4">
        <f t="shared" si="0"/>
        <v>700</v>
      </c>
      <c r="E43" s="4">
        <f t="shared" si="1"/>
        <v>72.100000000000009</v>
      </c>
    </row>
    <row r="44" spans="1:5">
      <c r="A44" s="8">
        <v>41</v>
      </c>
      <c r="B44" s="4">
        <v>34280</v>
      </c>
      <c r="C44" s="4">
        <v>5700</v>
      </c>
      <c r="D44" s="4">
        <f t="shared" si="0"/>
        <v>2850</v>
      </c>
      <c r="E44" s="4">
        <f t="shared" si="1"/>
        <v>293.55</v>
      </c>
    </row>
    <row r="45" spans="1:5">
      <c r="A45" s="8">
        <v>42</v>
      </c>
      <c r="B45" s="4">
        <v>34281</v>
      </c>
      <c r="C45" s="4">
        <v>4950</v>
      </c>
      <c r="D45" s="4">
        <f t="shared" si="0"/>
        <v>2475</v>
      </c>
      <c r="E45" s="4">
        <f t="shared" si="1"/>
        <v>254.92500000000001</v>
      </c>
    </row>
    <row r="46" spans="1:5">
      <c r="A46" s="8">
        <v>43</v>
      </c>
      <c r="B46" s="4">
        <v>34282</v>
      </c>
      <c r="C46" s="4">
        <v>1400</v>
      </c>
      <c r="D46" s="4">
        <f t="shared" si="0"/>
        <v>700</v>
      </c>
      <c r="E46" s="4">
        <f t="shared" si="1"/>
        <v>72.100000000000009</v>
      </c>
    </row>
    <row r="47" spans="1:5">
      <c r="A47" s="8">
        <v>44</v>
      </c>
      <c r="B47" s="4">
        <v>34283</v>
      </c>
      <c r="C47" s="4">
        <v>1100</v>
      </c>
      <c r="D47" s="4">
        <f t="shared" si="0"/>
        <v>550</v>
      </c>
      <c r="E47" s="4">
        <f t="shared" si="1"/>
        <v>56.65</v>
      </c>
    </row>
    <row r="48" spans="1:5">
      <c r="A48" s="8">
        <v>45</v>
      </c>
      <c r="B48" s="4">
        <v>34284</v>
      </c>
      <c r="C48" s="4">
        <v>1250</v>
      </c>
      <c r="D48" s="4">
        <f t="shared" si="0"/>
        <v>625</v>
      </c>
      <c r="E48" s="4">
        <f t="shared" si="1"/>
        <v>64.375</v>
      </c>
    </row>
    <row r="49" spans="1:5">
      <c r="A49" s="8">
        <v>46</v>
      </c>
      <c r="B49" s="4">
        <v>34285</v>
      </c>
      <c r="C49" s="4">
        <v>0</v>
      </c>
      <c r="D49" s="4">
        <f t="shared" si="0"/>
        <v>0</v>
      </c>
      <c r="E49" s="4">
        <f t="shared" si="1"/>
        <v>0</v>
      </c>
    </row>
    <row r="50" spans="1:5">
      <c r="A50" s="8">
        <v>47</v>
      </c>
      <c r="B50" s="4">
        <v>34286</v>
      </c>
      <c r="C50" s="4">
        <v>0</v>
      </c>
      <c r="D50" s="4">
        <f t="shared" si="0"/>
        <v>0</v>
      </c>
      <c r="E50" s="4">
        <f t="shared" si="1"/>
        <v>0</v>
      </c>
    </row>
    <row r="51" spans="1:5">
      <c r="A51" s="8">
        <v>48</v>
      </c>
      <c r="B51" s="4">
        <v>34287</v>
      </c>
      <c r="C51" s="4">
        <v>0</v>
      </c>
      <c r="D51" s="4">
        <f t="shared" si="0"/>
        <v>0</v>
      </c>
      <c r="E51" s="4">
        <f t="shared" si="1"/>
        <v>0</v>
      </c>
    </row>
    <row r="52" spans="1:5">
      <c r="A52" s="8">
        <v>49</v>
      </c>
      <c r="B52" s="4">
        <v>34288</v>
      </c>
      <c r="C52" s="4">
        <v>3750</v>
      </c>
      <c r="D52" s="4">
        <f t="shared" si="0"/>
        <v>1875</v>
      </c>
      <c r="E52" s="4">
        <f t="shared" si="1"/>
        <v>193.125</v>
      </c>
    </row>
    <row r="53" spans="1:5">
      <c r="A53" s="8">
        <v>50</v>
      </c>
      <c r="B53" s="4">
        <v>34289</v>
      </c>
      <c r="C53" s="4">
        <v>3750</v>
      </c>
      <c r="D53" s="4">
        <f t="shared" si="0"/>
        <v>1875</v>
      </c>
      <c r="E53" s="4">
        <f t="shared" si="1"/>
        <v>193.125</v>
      </c>
    </row>
    <row r="54" spans="1:5">
      <c r="A54" s="8">
        <v>51</v>
      </c>
      <c r="B54" s="4">
        <v>34290</v>
      </c>
      <c r="C54" s="4">
        <v>4700</v>
      </c>
      <c r="D54" s="4">
        <f t="shared" si="0"/>
        <v>2350</v>
      </c>
      <c r="E54" s="4">
        <f t="shared" si="1"/>
        <v>242.05</v>
      </c>
    </row>
    <row r="55" spans="1:5">
      <c r="A55" s="8">
        <v>52</v>
      </c>
      <c r="B55" s="4">
        <v>34291</v>
      </c>
      <c r="C55" s="4">
        <v>2800</v>
      </c>
      <c r="D55" s="4">
        <f t="shared" si="0"/>
        <v>1400</v>
      </c>
      <c r="E55" s="4">
        <f t="shared" si="1"/>
        <v>144.20000000000002</v>
      </c>
    </row>
    <row r="56" spans="1:5">
      <c r="A56" s="8">
        <v>53</v>
      </c>
      <c r="B56" s="4">
        <v>34292</v>
      </c>
      <c r="C56" s="4">
        <v>0</v>
      </c>
      <c r="D56" s="4">
        <f t="shared" si="0"/>
        <v>0</v>
      </c>
      <c r="E56" s="4">
        <f t="shared" si="1"/>
        <v>0</v>
      </c>
    </row>
    <row r="57" spans="1:5">
      <c r="A57" s="8">
        <v>54</v>
      </c>
      <c r="B57" s="4">
        <v>34293</v>
      </c>
      <c r="C57" s="4">
        <v>4950</v>
      </c>
      <c r="D57" s="4">
        <f t="shared" si="0"/>
        <v>2475</v>
      </c>
      <c r="E57" s="4">
        <f t="shared" si="1"/>
        <v>254.92500000000001</v>
      </c>
    </row>
    <row r="58" spans="1:5">
      <c r="A58" s="8">
        <v>55</v>
      </c>
      <c r="B58" s="4">
        <v>34294</v>
      </c>
      <c r="C58" s="4">
        <v>3750</v>
      </c>
      <c r="D58" s="4">
        <f t="shared" si="0"/>
        <v>1875</v>
      </c>
      <c r="E58" s="4">
        <f t="shared" si="1"/>
        <v>193.125</v>
      </c>
    </row>
    <row r="59" spans="1:5">
      <c r="A59" s="8">
        <v>56</v>
      </c>
      <c r="B59" s="4">
        <v>34295</v>
      </c>
      <c r="C59" s="4">
        <v>0</v>
      </c>
      <c r="D59" s="4">
        <f t="shared" si="0"/>
        <v>0</v>
      </c>
      <c r="E59" s="4">
        <f t="shared" si="1"/>
        <v>0</v>
      </c>
    </row>
    <row r="60" spans="1:5">
      <c r="A60" s="8">
        <v>57</v>
      </c>
      <c r="B60" s="4">
        <v>34296</v>
      </c>
      <c r="C60" s="4">
        <v>1750</v>
      </c>
      <c r="D60" s="4">
        <f t="shared" si="0"/>
        <v>875</v>
      </c>
      <c r="E60" s="4">
        <f t="shared" si="1"/>
        <v>90.125</v>
      </c>
    </row>
    <row r="61" spans="1:5">
      <c r="A61" s="8">
        <v>58</v>
      </c>
      <c r="B61" s="4">
        <v>34297</v>
      </c>
      <c r="C61" s="4">
        <v>2800</v>
      </c>
      <c r="D61" s="4">
        <f t="shared" si="0"/>
        <v>1400</v>
      </c>
      <c r="E61" s="4">
        <f t="shared" si="1"/>
        <v>144.20000000000002</v>
      </c>
    </row>
    <row r="62" spans="1:5">
      <c r="A62" s="8">
        <v>59</v>
      </c>
      <c r="B62" s="4">
        <v>34298</v>
      </c>
      <c r="C62" s="4">
        <v>1750</v>
      </c>
      <c r="D62" s="4">
        <f t="shared" si="0"/>
        <v>875</v>
      </c>
      <c r="E62" s="4">
        <f t="shared" si="1"/>
        <v>90.125</v>
      </c>
    </row>
    <row r="63" spans="1:5">
      <c r="A63" s="8">
        <v>60</v>
      </c>
      <c r="B63" s="4">
        <v>34299</v>
      </c>
      <c r="C63" s="4">
        <v>1400</v>
      </c>
      <c r="D63" s="4">
        <f t="shared" si="0"/>
        <v>700</v>
      </c>
      <c r="E63" s="4">
        <f t="shared" si="1"/>
        <v>72.100000000000009</v>
      </c>
    </row>
    <row r="64" spans="1:5">
      <c r="A64" s="8">
        <v>61</v>
      </c>
      <c r="B64" s="4">
        <v>34300</v>
      </c>
      <c r="C64" s="4">
        <v>3300</v>
      </c>
      <c r="D64" s="4">
        <f t="shared" si="0"/>
        <v>1650</v>
      </c>
      <c r="E64" s="4">
        <f t="shared" si="1"/>
        <v>169.95</v>
      </c>
    </row>
    <row r="65" spans="1:5">
      <c r="A65" s="8">
        <v>62</v>
      </c>
      <c r="B65" s="4">
        <v>34301</v>
      </c>
      <c r="C65" s="4">
        <v>1400</v>
      </c>
      <c r="D65" s="4">
        <f t="shared" si="0"/>
        <v>700</v>
      </c>
      <c r="E65" s="4">
        <f t="shared" si="1"/>
        <v>72.100000000000009</v>
      </c>
    </row>
    <row r="66" spans="1:5">
      <c r="A66" s="8">
        <v>63</v>
      </c>
      <c r="B66" s="4">
        <v>34302</v>
      </c>
      <c r="C66" s="4">
        <v>1600</v>
      </c>
      <c r="D66" s="4">
        <f t="shared" si="0"/>
        <v>800</v>
      </c>
      <c r="E66" s="4">
        <f t="shared" si="1"/>
        <v>82.4</v>
      </c>
    </row>
    <row r="67" spans="1:5">
      <c r="A67" s="8">
        <v>64</v>
      </c>
      <c r="B67" s="4">
        <v>34303</v>
      </c>
      <c r="C67" s="4">
        <v>7000</v>
      </c>
      <c r="D67" s="4">
        <f t="shared" si="0"/>
        <v>3500</v>
      </c>
      <c r="E67" s="4">
        <f t="shared" si="1"/>
        <v>360.5</v>
      </c>
    </row>
    <row r="68" spans="1:5">
      <c r="A68" s="8">
        <v>65</v>
      </c>
      <c r="B68" s="4">
        <v>34304</v>
      </c>
      <c r="C68" s="4">
        <v>1100</v>
      </c>
      <c r="D68" s="4">
        <f t="shared" si="0"/>
        <v>550</v>
      </c>
      <c r="E68" s="4">
        <f t="shared" si="1"/>
        <v>56.65</v>
      </c>
    </row>
    <row r="69" spans="1:5">
      <c r="A69" s="8">
        <v>66</v>
      </c>
      <c r="B69" s="4">
        <v>34305</v>
      </c>
      <c r="C69" s="4">
        <v>5000</v>
      </c>
      <c r="D69" s="4">
        <f t="shared" ref="D69:D132" si="2">C69*50/100</f>
        <v>2500</v>
      </c>
      <c r="E69" s="4">
        <f t="shared" ref="E69:E132" si="3">D69*10.3/100</f>
        <v>257.5</v>
      </c>
    </row>
    <row r="70" spans="1:5">
      <c r="A70" s="8">
        <v>67</v>
      </c>
      <c r="B70" s="4">
        <v>34306</v>
      </c>
      <c r="C70" s="4">
        <v>1400</v>
      </c>
      <c r="D70" s="4">
        <f t="shared" si="2"/>
        <v>700</v>
      </c>
      <c r="E70" s="4">
        <f t="shared" si="3"/>
        <v>72.100000000000009</v>
      </c>
    </row>
    <row r="71" spans="1:5">
      <c r="A71" s="8">
        <v>68</v>
      </c>
      <c r="B71" s="4">
        <v>34307</v>
      </c>
      <c r="C71" s="4">
        <v>2800</v>
      </c>
      <c r="D71" s="4">
        <f t="shared" si="2"/>
        <v>1400</v>
      </c>
      <c r="E71" s="4">
        <f t="shared" si="3"/>
        <v>144.20000000000002</v>
      </c>
    </row>
    <row r="72" spans="1:5">
      <c r="A72" s="8">
        <v>69</v>
      </c>
      <c r="B72" s="4">
        <v>34308</v>
      </c>
      <c r="C72" s="4">
        <v>0</v>
      </c>
      <c r="D72" s="4">
        <f t="shared" si="2"/>
        <v>0</v>
      </c>
      <c r="E72" s="4">
        <f t="shared" si="3"/>
        <v>0</v>
      </c>
    </row>
    <row r="73" spans="1:5">
      <c r="A73" s="8">
        <v>70</v>
      </c>
      <c r="B73" s="4">
        <v>34309</v>
      </c>
      <c r="C73" s="4">
        <v>0</v>
      </c>
      <c r="D73" s="4">
        <f t="shared" si="2"/>
        <v>0</v>
      </c>
      <c r="E73" s="4">
        <f t="shared" si="3"/>
        <v>0</v>
      </c>
    </row>
    <row r="74" spans="1:5">
      <c r="A74" s="8">
        <v>71</v>
      </c>
      <c r="B74" s="4">
        <v>34310</v>
      </c>
      <c r="C74" s="4">
        <v>3750</v>
      </c>
      <c r="D74" s="4">
        <f t="shared" si="2"/>
        <v>1875</v>
      </c>
      <c r="E74" s="4">
        <f t="shared" si="3"/>
        <v>193.125</v>
      </c>
    </row>
    <row r="75" spans="1:5">
      <c r="A75" s="8">
        <v>72</v>
      </c>
      <c r="B75" s="4">
        <v>34311</v>
      </c>
      <c r="C75" s="4">
        <v>0</v>
      </c>
      <c r="D75" s="4">
        <f t="shared" si="2"/>
        <v>0</v>
      </c>
      <c r="E75" s="4">
        <f t="shared" si="3"/>
        <v>0</v>
      </c>
    </row>
    <row r="76" spans="1:5">
      <c r="A76" s="8">
        <v>73</v>
      </c>
      <c r="B76" s="4">
        <v>34312</v>
      </c>
      <c r="C76" s="4">
        <v>1250</v>
      </c>
      <c r="D76" s="4">
        <f t="shared" si="2"/>
        <v>625</v>
      </c>
      <c r="E76" s="4">
        <f t="shared" si="3"/>
        <v>64.375</v>
      </c>
    </row>
    <row r="77" spans="1:5">
      <c r="A77" s="8">
        <v>74</v>
      </c>
      <c r="B77" s="4">
        <v>34313</v>
      </c>
      <c r="C77" s="4">
        <v>2800</v>
      </c>
      <c r="D77" s="4">
        <f t="shared" si="2"/>
        <v>1400</v>
      </c>
      <c r="E77" s="4">
        <f t="shared" si="3"/>
        <v>144.20000000000002</v>
      </c>
    </row>
    <row r="78" spans="1:5">
      <c r="A78" s="8">
        <v>75</v>
      </c>
      <c r="B78" s="4">
        <v>34314</v>
      </c>
      <c r="C78" s="4">
        <v>3300</v>
      </c>
      <c r="D78" s="4">
        <f t="shared" si="2"/>
        <v>1650</v>
      </c>
      <c r="E78" s="4">
        <f t="shared" si="3"/>
        <v>169.95</v>
      </c>
    </row>
    <row r="79" spans="1:5">
      <c r="A79" s="8">
        <v>76</v>
      </c>
      <c r="B79" s="4">
        <v>34315</v>
      </c>
      <c r="C79" s="4">
        <v>1250</v>
      </c>
      <c r="D79" s="4">
        <f t="shared" si="2"/>
        <v>625</v>
      </c>
      <c r="E79" s="4">
        <f t="shared" si="3"/>
        <v>64.375</v>
      </c>
    </row>
    <row r="80" spans="1:5">
      <c r="A80" s="8">
        <v>77</v>
      </c>
      <c r="B80" s="4">
        <v>34316</v>
      </c>
      <c r="C80" s="4">
        <v>1250</v>
      </c>
      <c r="D80" s="4">
        <f t="shared" si="2"/>
        <v>625</v>
      </c>
      <c r="E80" s="4">
        <f t="shared" si="3"/>
        <v>64.375</v>
      </c>
    </row>
    <row r="81" spans="1:5">
      <c r="A81" s="8">
        <v>78</v>
      </c>
      <c r="B81" s="4">
        <v>34317</v>
      </c>
      <c r="C81" s="4">
        <f>4200+1400</f>
        <v>5600</v>
      </c>
      <c r="D81" s="4">
        <f t="shared" si="2"/>
        <v>2800</v>
      </c>
      <c r="E81" s="4">
        <f t="shared" si="3"/>
        <v>288.40000000000003</v>
      </c>
    </row>
    <row r="82" spans="1:5">
      <c r="A82" s="8">
        <v>79</v>
      </c>
      <c r="B82" s="4">
        <v>34318</v>
      </c>
      <c r="C82" s="4">
        <f>650+1950</f>
        <v>2600</v>
      </c>
      <c r="D82" s="4">
        <f t="shared" si="2"/>
        <v>1300</v>
      </c>
      <c r="E82" s="4">
        <f t="shared" si="3"/>
        <v>133.9</v>
      </c>
    </row>
    <row r="83" spans="1:5">
      <c r="A83" s="8">
        <v>80</v>
      </c>
      <c r="B83" s="4">
        <v>34319</v>
      </c>
      <c r="C83" s="4">
        <f>1950+650</f>
        <v>2600</v>
      </c>
      <c r="D83" s="4">
        <f t="shared" si="2"/>
        <v>1300</v>
      </c>
      <c r="E83" s="4">
        <f t="shared" si="3"/>
        <v>133.9</v>
      </c>
    </row>
    <row r="84" spans="1:5">
      <c r="A84" s="8">
        <v>81</v>
      </c>
      <c r="B84" s="4">
        <v>34320</v>
      </c>
      <c r="C84" s="4">
        <v>0</v>
      </c>
      <c r="D84" s="4">
        <f t="shared" si="2"/>
        <v>0</v>
      </c>
      <c r="E84" s="4">
        <f t="shared" si="3"/>
        <v>0</v>
      </c>
    </row>
    <row r="85" spans="1:5">
      <c r="A85" s="8">
        <v>82</v>
      </c>
      <c r="B85" s="4">
        <v>34321</v>
      </c>
      <c r="C85" s="4">
        <v>0</v>
      </c>
      <c r="D85" s="4">
        <f t="shared" si="2"/>
        <v>0</v>
      </c>
      <c r="E85" s="4">
        <f t="shared" si="3"/>
        <v>0</v>
      </c>
    </row>
    <row r="86" spans="1:5">
      <c r="A86" s="8">
        <v>83</v>
      </c>
      <c r="B86" s="4">
        <v>34322</v>
      </c>
      <c r="C86" s="4">
        <f>625+1875</f>
        <v>2500</v>
      </c>
      <c r="D86" s="4">
        <f t="shared" si="2"/>
        <v>1250</v>
      </c>
      <c r="E86" s="4">
        <f t="shared" si="3"/>
        <v>128.75</v>
      </c>
    </row>
    <row r="87" spans="1:5">
      <c r="A87" s="8">
        <v>84</v>
      </c>
      <c r="B87" s="4">
        <v>34323</v>
      </c>
      <c r="C87" s="4">
        <f>975+2925</f>
        <v>3900</v>
      </c>
      <c r="D87" s="4">
        <f t="shared" si="2"/>
        <v>1950</v>
      </c>
      <c r="E87" s="4">
        <f t="shared" si="3"/>
        <v>200.85</v>
      </c>
    </row>
    <row r="88" spans="1:5">
      <c r="A88" s="8">
        <v>85</v>
      </c>
      <c r="B88" s="4">
        <v>34324</v>
      </c>
      <c r="C88" s="4">
        <v>0</v>
      </c>
      <c r="D88" s="4">
        <f t="shared" si="2"/>
        <v>0</v>
      </c>
      <c r="E88" s="4">
        <f t="shared" si="3"/>
        <v>0</v>
      </c>
    </row>
    <row r="89" spans="1:5">
      <c r="A89" s="8">
        <v>86</v>
      </c>
      <c r="B89" s="4">
        <v>34325</v>
      </c>
      <c r="C89" s="4">
        <v>0</v>
      </c>
      <c r="D89" s="4">
        <f t="shared" si="2"/>
        <v>0</v>
      </c>
      <c r="E89" s="4">
        <f t="shared" si="3"/>
        <v>0</v>
      </c>
    </row>
    <row r="90" spans="1:5">
      <c r="A90" s="8">
        <v>87</v>
      </c>
      <c r="B90" s="4">
        <v>34326</v>
      </c>
      <c r="C90" s="4">
        <f>825+2475</f>
        <v>3300</v>
      </c>
      <c r="D90" s="4">
        <f t="shared" si="2"/>
        <v>1650</v>
      </c>
      <c r="E90" s="4">
        <f t="shared" si="3"/>
        <v>169.95</v>
      </c>
    </row>
    <row r="91" spans="1:5">
      <c r="A91" s="8">
        <v>88</v>
      </c>
      <c r="B91" s="4">
        <v>34327</v>
      </c>
      <c r="C91" s="4">
        <v>0</v>
      </c>
      <c r="D91" s="4">
        <f t="shared" si="2"/>
        <v>0</v>
      </c>
      <c r="E91" s="4">
        <f t="shared" si="3"/>
        <v>0</v>
      </c>
    </row>
    <row r="92" spans="1:5">
      <c r="A92" s="8">
        <v>89</v>
      </c>
      <c r="B92" s="4">
        <v>34328</v>
      </c>
      <c r="C92" s="4">
        <f>475+1425</f>
        <v>1900</v>
      </c>
      <c r="D92" s="4">
        <f t="shared" si="2"/>
        <v>950</v>
      </c>
      <c r="E92" s="4">
        <f t="shared" si="3"/>
        <v>97.85</v>
      </c>
    </row>
    <row r="93" spans="1:5">
      <c r="A93" s="8">
        <v>90</v>
      </c>
      <c r="B93" s="4">
        <v>34329</v>
      </c>
      <c r="C93" s="4">
        <v>1100</v>
      </c>
      <c r="D93" s="4">
        <f t="shared" si="2"/>
        <v>550</v>
      </c>
      <c r="E93" s="4">
        <f t="shared" si="3"/>
        <v>56.65</v>
      </c>
    </row>
    <row r="94" spans="1:5">
      <c r="A94" s="8">
        <v>91</v>
      </c>
      <c r="B94" s="4">
        <v>34330</v>
      </c>
      <c r="C94" s="4">
        <v>0</v>
      </c>
      <c r="D94" s="4">
        <f t="shared" si="2"/>
        <v>0</v>
      </c>
      <c r="E94" s="4">
        <f t="shared" si="3"/>
        <v>0</v>
      </c>
    </row>
    <row r="95" spans="1:5">
      <c r="A95" s="8">
        <v>92</v>
      </c>
      <c r="B95" s="4">
        <v>34331</v>
      </c>
      <c r="C95" s="4">
        <v>0</v>
      </c>
      <c r="D95" s="4">
        <f t="shared" si="2"/>
        <v>0</v>
      </c>
      <c r="E95" s="4">
        <f t="shared" si="3"/>
        <v>0</v>
      </c>
    </row>
    <row r="96" spans="1:5">
      <c r="A96" s="8">
        <v>93</v>
      </c>
      <c r="B96" s="4">
        <v>34332</v>
      </c>
      <c r="C96" s="4">
        <v>0</v>
      </c>
      <c r="D96" s="4">
        <f t="shared" si="2"/>
        <v>0</v>
      </c>
      <c r="E96" s="4">
        <f t="shared" si="3"/>
        <v>0</v>
      </c>
    </row>
    <row r="97" spans="1:5">
      <c r="A97" s="8">
        <v>94</v>
      </c>
      <c r="B97" s="4">
        <v>34333</v>
      </c>
      <c r="C97" s="4">
        <v>0</v>
      </c>
      <c r="D97" s="4">
        <f t="shared" si="2"/>
        <v>0</v>
      </c>
      <c r="E97" s="4">
        <f t="shared" si="3"/>
        <v>0</v>
      </c>
    </row>
    <row r="98" spans="1:5">
      <c r="A98" s="8">
        <v>95</v>
      </c>
      <c r="B98" s="4">
        <v>34334</v>
      </c>
      <c r="C98" s="4">
        <f>2800</f>
        <v>2800</v>
      </c>
      <c r="D98" s="4">
        <f t="shared" si="2"/>
        <v>1400</v>
      </c>
      <c r="E98" s="4">
        <f t="shared" si="3"/>
        <v>144.20000000000002</v>
      </c>
    </row>
    <row r="99" spans="1:5">
      <c r="A99" s="8">
        <v>96</v>
      </c>
      <c r="B99" s="4">
        <v>34335</v>
      </c>
      <c r="C99" s="4">
        <v>3300</v>
      </c>
      <c r="D99" s="4">
        <f t="shared" si="2"/>
        <v>1650</v>
      </c>
      <c r="E99" s="4">
        <f t="shared" si="3"/>
        <v>169.95</v>
      </c>
    </row>
    <row r="100" spans="1:5">
      <c r="A100" s="8">
        <v>97</v>
      </c>
      <c r="B100" s="4">
        <v>34336</v>
      </c>
      <c r="C100" s="4">
        <v>0</v>
      </c>
      <c r="D100" s="4">
        <f t="shared" si="2"/>
        <v>0</v>
      </c>
      <c r="E100" s="4">
        <f t="shared" si="3"/>
        <v>0</v>
      </c>
    </row>
    <row r="101" spans="1:5">
      <c r="A101" s="8">
        <v>98</v>
      </c>
      <c r="B101" s="4">
        <v>34337</v>
      </c>
      <c r="C101" s="4">
        <v>0</v>
      </c>
      <c r="D101" s="4">
        <f t="shared" si="2"/>
        <v>0</v>
      </c>
      <c r="E101" s="4">
        <f t="shared" si="3"/>
        <v>0</v>
      </c>
    </row>
    <row r="102" spans="1:5">
      <c r="A102" s="8">
        <v>99</v>
      </c>
      <c r="B102" s="4">
        <v>34338</v>
      </c>
      <c r="C102" s="4">
        <f>825+2475</f>
        <v>3300</v>
      </c>
      <c r="D102" s="4">
        <f t="shared" si="2"/>
        <v>1650</v>
      </c>
      <c r="E102" s="4">
        <f t="shared" si="3"/>
        <v>169.95</v>
      </c>
    </row>
    <row r="103" spans="1:5">
      <c r="A103" s="8">
        <v>100</v>
      </c>
      <c r="B103" s="4">
        <v>34339</v>
      </c>
      <c r="C103" s="4">
        <f>937.5+2812.5</f>
        <v>3750</v>
      </c>
      <c r="D103" s="4">
        <f t="shared" si="2"/>
        <v>1875</v>
      </c>
      <c r="E103" s="4">
        <f t="shared" si="3"/>
        <v>193.125</v>
      </c>
    </row>
    <row r="104" spans="1:5">
      <c r="A104" s="8">
        <v>101</v>
      </c>
      <c r="B104" s="4">
        <v>34340</v>
      </c>
      <c r="C104" s="4">
        <v>0</v>
      </c>
      <c r="D104" s="4">
        <f t="shared" si="2"/>
        <v>0</v>
      </c>
      <c r="E104" s="4">
        <f t="shared" si="3"/>
        <v>0</v>
      </c>
    </row>
    <row r="105" spans="1:5">
      <c r="A105" s="8">
        <v>102</v>
      </c>
      <c r="B105" s="4">
        <v>34341</v>
      </c>
      <c r="C105" s="4">
        <v>0</v>
      </c>
      <c r="D105" s="4">
        <f t="shared" si="2"/>
        <v>0</v>
      </c>
      <c r="E105" s="4">
        <f t="shared" si="3"/>
        <v>0</v>
      </c>
    </row>
    <row r="106" spans="1:5">
      <c r="A106" s="8">
        <v>103</v>
      </c>
      <c r="B106" s="4">
        <v>34342</v>
      </c>
      <c r="C106" s="4">
        <v>0</v>
      </c>
      <c r="D106" s="4">
        <f t="shared" si="2"/>
        <v>0</v>
      </c>
      <c r="E106" s="4">
        <f t="shared" si="3"/>
        <v>0</v>
      </c>
    </row>
    <row r="107" spans="1:5">
      <c r="A107" s="8">
        <v>104</v>
      </c>
      <c r="B107" s="4">
        <v>34343</v>
      </c>
      <c r="C107" s="4">
        <v>0</v>
      </c>
      <c r="D107" s="4">
        <f t="shared" si="2"/>
        <v>0</v>
      </c>
      <c r="E107" s="4">
        <f t="shared" si="3"/>
        <v>0</v>
      </c>
    </row>
    <row r="108" spans="1:5">
      <c r="A108" s="8">
        <v>105</v>
      </c>
      <c r="B108" s="4">
        <v>34344</v>
      </c>
      <c r="C108" s="4">
        <f>1650+4950</f>
        <v>6600</v>
      </c>
      <c r="D108" s="4">
        <f t="shared" si="2"/>
        <v>3300</v>
      </c>
      <c r="E108" s="4">
        <f t="shared" si="3"/>
        <v>339.9</v>
      </c>
    </row>
    <row r="109" spans="1:5">
      <c r="A109" s="8">
        <v>106</v>
      </c>
      <c r="B109" s="4">
        <v>34345</v>
      </c>
      <c r="C109" s="4">
        <v>0</v>
      </c>
      <c r="D109" s="4">
        <f t="shared" si="2"/>
        <v>0</v>
      </c>
      <c r="E109" s="4">
        <f t="shared" si="3"/>
        <v>0</v>
      </c>
    </row>
    <row r="110" spans="1:5">
      <c r="A110" s="8">
        <v>107</v>
      </c>
      <c r="B110" s="4">
        <v>34346</v>
      </c>
      <c r="C110" s="4">
        <v>0</v>
      </c>
      <c r="D110" s="4">
        <f t="shared" si="2"/>
        <v>0</v>
      </c>
      <c r="E110" s="4">
        <f t="shared" si="3"/>
        <v>0</v>
      </c>
    </row>
    <row r="111" spans="1:5">
      <c r="A111" s="8">
        <v>108</v>
      </c>
      <c r="B111" s="4">
        <v>34347</v>
      </c>
      <c r="C111" s="4">
        <v>1250</v>
      </c>
      <c r="D111" s="4">
        <f t="shared" si="2"/>
        <v>625</v>
      </c>
      <c r="E111" s="4">
        <f t="shared" si="3"/>
        <v>64.375</v>
      </c>
    </row>
    <row r="112" spans="1:5">
      <c r="A112" s="8">
        <v>109</v>
      </c>
      <c r="B112" s="4">
        <v>34348</v>
      </c>
      <c r="C112" s="4">
        <v>4400</v>
      </c>
      <c r="D112" s="4">
        <f t="shared" si="2"/>
        <v>2200</v>
      </c>
      <c r="E112" s="4">
        <f t="shared" si="3"/>
        <v>226.6</v>
      </c>
    </row>
    <row r="113" spans="1:5">
      <c r="A113" s="8">
        <v>110</v>
      </c>
      <c r="B113" s="4">
        <v>34349</v>
      </c>
      <c r="C113" s="4">
        <v>1300</v>
      </c>
      <c r="D113" s="4">
        <f t="shared" si="2"/>
        <v>650</v>
      </c>
      <c r="E113" s="4">
        <f t="shared" si="3"/>
        <v>66.95</v>
      </c>
    </row>
    <row r="114" spans="1:5">
      <c r="A114" s="8">
        <v>111</v>
      </c>
      <c r="B114" s="4">
        <v>34350</v>
      </c>
      <c r="C114" s="4">
        <v>0</v>
      </c>
      <c r="D114" s="4">
        <f t="shared" si="2"/>
        <v>0</v>
      </c>
      <c r="E114" s="4">
        <f t="shared" si="3"/>
        <v>0</v>
      </c>
    </row>
    <row r="115" spans="1:5">
      <c r="A115" s="8">
        <v>112</v>
      </c>
      <c r="B115" s="4">
        <v>34351</v>
      </c>
      <c r="C115" s="4">
        <v>0</v>
      </c>
      <c r="D115" s="4">
        <f t="shared" si="2"/>
        <v>0</v>
      </c>
      <c r="E115" s="4">
        <f t="shared" si="3"/>
        <v>0</v>
      </c>
    </row>
    <row r="116" spans="1:5">
      <c r="A116" s="8">
        <v>113</v>
      </c>
      <c r="B116" s="4">
        <v>34352</v>
      </c>
      <c r="C116" s="4">
        <v>0</v>
      </c>
      <c r="D116" s="4">
        <f t="shared" si="2"/>
        <v>0</v>
      </c>
      <c r="E116" s="4">
        <f t="shared" si="3"/>
        <v>0</v>
      </c>
    </row>
    <row r="117" spans="1:5">
      <c r="A117" s="8">
        <v>114</v>
      </c>
      <c r="B117" s="4">
        <v>34353</v>
      </c>
      <c r="C117" s="4">
        <v>0</v>
      </c>
      <c r="D117" s="4">
        <f t="shared" si="2"/>
        <v>0</v>
      </c>
      <c r="E117" s="4">
        <f t="shared" si="3"/>
        <v>0</v>
      </c>
    </row>
    <row r="118" spans="1:5">
      <c r="A118" s="8">
        <v>115</v>
      </c>
      <c r="B118" s="4">
        <v>34354</v>
      </c>
      <c r="C118" s="4">
        <v>1250</v>
      </c>
      <c r="D118" s="4">
        <f t="shared" si="2"/>
        <v>625</v>
      </c>
      <c r="E118" s="4">
        <f t="shared" si="3"/>
        <v>64.375</v>
      </c>
    </row>
    <row r="119" spans="1:5">
      <c r="A119" s="8">
        <v>116</v>
      </c>
      <c r="B119" s="4">
        <v>34355</v>
      </c>
      <c r="C119" s="4">
        <f>625+1875</f>
        <v>2500</v>
      </c>
      <c r="D119" s="4">
        <f t="shared" si="2"/>
        <v>1250</v>
      </c>
      <c r="E119" s="4">
        <f t="shared" si="3"/>
        <v>128.75</v>
      </c>
    </row>
    <row r="120" spans="1:5">
      <c r="A120" s="8">
        <v>117</v>
      </c>
      <c r="B120" s="4">
        <v>34356</v>
      </c>
      <c r="C120" s="4">
        <v>2500</v>
      </c>
      <c r="D120" s="4">
        <f t="shared" si="2"/>
        <v>1250</v>
      </c>
      <c r="E120" s="4">
        <f t="shared" si="3"/>
        <v>128.75</v>
      </c>
    </row>
    <row r="121" spans="1:5">
      <c r="A121" s="8">
        <v>118</v>
      </c>
      <c r="B121" s="4">
        <v>34357</v>
      </c>
      <c r="C121" s="4">
        <v>2500</v>
      </c>
      <c r="D121" s="4">
        <f t="shared" si="2"/>
        <v>1250</v>
      </c>
      <c r="E121" s="4">
        <f t="shared" si="3"/>
        <v>128.75</v>
      </c>
    </row>
    <row r="122" spans="1:5">
      <c r="A122" s="8">
        <v>119</v>
      </c>
      <c r="B122" s="4">
        <v>34358</v>
      </c>
      <c r="C122" s="4">
        <f>825+2475</f>
        <v>3300</v>
      </c>
      <c r="D122" s="4">
        <f t="shared" si="2"/>
        <v>1650</v>
      </c>
      <c r="E122" s="4">
        <f t="shared" si="3"/>
        <v>169.95</v>
      </c>
    </row>
    <row r="123" spans="1:5">
      <c r="A123" s="8">
        <v>120</v>
      </c>
      <c r="B123" s="4">
        <v>34359</v>
      </c>
      <c r="C123" s="4">
        <f>825+2475</f>
        <v>3300</v>
      </c>
      <c r="D123" s="4">
        <f t="shared" si="2"/>
        <v>1650</v>
      </c>
      <c r="E123" s="4">
        <f t="shared" si="3"/>
        <v>169.95</v>
      </c>
    </row>
    <row r="124" spans="1:5">
      <c r="A124" s="8">
        <v>121</v>
      </c>
      <c r="B124" s="4">
        <v>34360</v>
      </c>
      <c r="C124" s="4">
        <f>825+2475</f>
        <v>3300</v>
      </c>
      <c r="D124" s="4">
        <f t="shared" si="2"/>
        <v>1650</v>
      </c>
      <c r="E124" s="4">
        <f t="shared" si="3"/>
        <v>169.95</v>
      </c>
    </row>
    <row r="125" spans="1:5">
      <c r="A125" s="8">
        <v>122</v>
      </c>
      <c r="B125" s="4">
        <v>34361</v>
      </c>
      <c r="C125" s="4">
        <v>1300</v>
      </c>
      <c r="D125" s="4">
        <f t="shared" si="2"/>
        <v>650</v>
      </c>
      <c r="E125" s="4">
        <f t="shared" si="3"/>
        <v>66.95</v>
      </c>
    </row>
    <row r="126" spans="1:5">
      <c r="A126" s="8">
        <v>123</v>
      </c>
      <c r="B126" s="4">
        <v>34362</v>
      </c>
      <c r="C126" s="4">
        <f>625+1875</f>
        <v>2500</v>
      </c>
      <c r="D126" s="4">
        <f t="shared" si="2"/>
        <v>1250</v>
      </c>
      <c r="E126" s="4">
        <f t="shared" si="3"/>
        <v>128.75</v>
      </c>
    </row>
    <row r="127" spans="1:5">
      <c r="A127" s="8">
        <v>124</v>
      </c>
      <c r="B127" s="4">
        <v>34363</v>
      </c>
      <c r="C127" s="4">
        <v>0</v>
      </c>
      <c r="D127" s="4">
        <f t="shared" si="2"/>
        <v>0</v>
      </c>
      <c r="E127" s="4">
        <f t="shared" si="3"/>
        <v>0</v>
      </c>
    </row>
    <row r="128" spans="1:5">
      <c r="A128" s="8">
        <v>125</v>
      </c>
      <c r="B128" s="4">
        <v>34364</v>
      </c>
      <c r="C128" s="4">
        <v>0</v>
      </c>
      <c r="D128" s="4">
        <f t="shared" si="2"/>
        <v>0</v>
      </c>
      <c r="E128" s="4">
        <f t="shared" si="3"/>
        <v>0</v>
      </c>
    </row>
    <row r="129" spans="1:5">
      <c r="A129" s="8">
        <v>126</v>
      </c>
      <c r="B129" s="4">
        <v>34365</v>
      </c>
      <c r="C129" s="4">
        <v>0</v>
      </c>
      <c r="D129" s="4">
        <f t="shared" si="2"/>
        <v>0</v>
      </c>
      <c r="E129" s="4">
        <f t="shared" si="3"/>
        <v>0</v>
      </c>
    </row>
    <row r="130" spans="1:5">
      <c r="A130" s="8">
        <v>127</v>
      </c>
      <c r="B130" s="4">
        <v>34366</v>
      </c>
      <c r="C130" s="4">
        <v>0</v>
      </c>
      <c r="D130" s="4">
        <f t="shared" si="2"/>
        <v>0</v>
      </c>
      <c r="E130" s="4">
        <f t="shared" si="3"/>
        <v>0</v>
      </c>
    </row>
    <row r="131" spans="1:5">
      <c r="A131" s="8">
        <v>128</v>
      </c>
      <c r="B131" s="4">
        <v>34367</v>
      </c>
      <c r="C131" s="4">
        <f>412.5+1237.5</f>
        <v>1650</v>
      </c>
      <c r="D131" s="4">
        <f t="shared" si="2"/>
        <v>825</v>
      </c>
      <c r="E131" s="4">
        <f t="shared" si="3"/>
        <v>84.974999999999994</v>
      </c>
    </row>
    <row r="132" spans="1:5">
      <c r="A132" s="8">
        <v>129</v>
      </c>
      <c r="B132" s="4">
        <v>34368</v>
      </c>
      <c r="C132" s="4">
        <f>1400+4200</f>
        <v>5600</v>
      </c>
      <c r="D132" s="4">
        <f t="shared" si="2"/>
        <v>2800</v>
      </c>
      <c r="E132" s="4">
        <f t="shared" si="3"/>
        <v>288.40000000000003</v>
      </c>
    </row>
    <row r="133" spans="1:5">
      <c r="A133" s="8">
        <v>130</v>
      </c>
      <c r="B133" s="4">
        <v>34369</v>
      </c>
      <c r="C133" s="4">
        <f>1400+4200</f>
        <v>5600</v>
      </c>
      <c r="D133" s="4">
        <f t="shared" ref="D133:D196" si="4">C133*50/100</f>
        <v>2800</v>
      </c>
      <c r="E133" s="4">
        <f t="shared" ref="E133:E196" si="5">D133*10.3/100</f>
        <v>288.40000000000003</v>
      </c>
    </row>
    <row r="134" spans="1:5">
      <c r="A134" s="8">
        <v>131</v>
      </c>
      <c r="B134" s="4">
        <v>34370</v>
      </c>
      <c r="C134" s="4">
        <v>0</v>
      </c>
      <c r="D134" s="4">
        <f t="shared" si="4"/>
        <v>0</v>
      </c>
      <c r="E134" s="4">
        <f t="shared" si="5"/>
        <v>0</v>
      </c>
    </row>
    <row r="135" spans="1:5">
      <c r="A135" s="8">
        <v>132</v>
      </c>
      <c r="B135" s="4">
        <v>34371</v>
      </c>
      <c r="C135" s="4">
        <f>937.5+2812.5</f>
        <v>3750</v>
      </c>
      <c r="D135" s="4">
        <f t="shared" si="4"/>
        <v>1875</v>
      </c>
      <c r="E135" s="4">
        <f t="shared" si="5"/>
        <v>193.125</v>
      </c>
    </row>
    <row r="136" spans="1:5">
      <c r="A136" s="8">
        <v>133</v>
      </c>
      <c r="B136" s="4">
        <v>34372</v>
      </c>
      <c r="C136" s="4">
        <v>0</v>
      </c>
      <c r="D136" s="4">
        <f t="shared" si="4"/>
        <v>0</v>
      </c>
      <c r="E136" s="4">
        <f t="shared" si="5"/>
        <v>0</v>
      </c>
    </row>
    <row r="137" spans="1:5">
      <c r="A137" s="8">
        <v>134</v>
      </c>
      <c r="B137" s="4">
        <v>34373</v>
      </c>
      <c r="C137" s="4">
        <f>1462.5+4387.5</f>
        <v>5850</v>
      </c>
      <c r="D137" s="4">
        <f t="shared" si="4"/>
        <v>2925</v>
      </c>
      <c r="E137" s="4">
        <f t="shared" si="5"/>
        <v>301.27500000000003</v>
      </c>
    </row>
    <row r="138" spans="1:5">
      <c r="A138" s="8">
        <v>135</v>
      </c>
      <c r="B138" s="4">
        <v>34374</v>
      </c>
      <c r="C138" s="4">
        <f>1562.5+4687.5</f>
        <v>6250</v>
      </c>
      <c r="D138" s="4">
        <f t="shared" si="4"/>
        <v>3125</v>
      </c>
      <c r="E138" s="4">
        <f t="shared" si="5"/>
        <v>321.87500000000006</v>
      </c>
    </row>
    <row r="139" spans="1:5">
      <c r="A139" s="8">
        <v>136</v>
      </c>
      <c r="B139" s="4">
        <v>34375</v>
      </c>
      <c r="C139" s="4">
        <f>1400+4200</f>
        <v>5600</v>
      </c>
      <c r="D139" s="4">
        <f t="shared" si="4"/>
        <v>2800</v>
      </c>
      <c r="E139" s="4">
        <f t="shared" si="5"/>
        <v>288.40000000000003</v>
      </c>
    </row>
    <row r="140" spans="1:5">
      <c r="A140" s="8">
        <v>137</v>
      </c>
      <c r="B140" s="4">
        <v>34376</v>
      </c>
      <c r="C140" s="4">
        <f>625+1875</f>
        <v>2500</v>
      </c>
      <c r="D140" s="4">
        <f t="shared" si="4"/>
        <v>1250</v>
      </c>
      <c r="E140" s="4">
        <f t="shared" si="5"/>
        <v>128.75</v>
      </c>
    </row>
    <row r="141" spans="1:5">
      <c r="A141" s="8">
        <v>138</v>
      </c>
      <c r="B141" s="4">
        <v>34377</v>
      </c>
      <c r="C141" s="4">
        <f>825+2475</f>
        <v>3300</v>
      </c>
      <c r="D141" s="4">
        <f t="shared" si="4"/>
        <v>1650</v>
      </c>
      <c r="E141" s="4">
        <f t="shared" si="5"/>
        <v>169.95</v>
      </c>
    </row>
    <row r="142" spans="1:5">
      <c r="A142" s="8">
        <v>139</v>
      </c>
      <c r="B142" s="4">
        <v>34378</v>
      </c>
      <c r="C142" s="4">
        <f>825+2475</f>
        <v>3300</v>
      </c>
      <c r="D142" s="4">
        <f t="shared" si="4"/>
        <v>1650</v>
      </c>
      <c r="E142" s="4">
        <f t="shared" si="5"/>
        <v>169.95</v>
      </c>
    </row>
    <row r="143" spans="1:5">
      <c r="A143" s="8">
        <v>140</v>
      </c>
      <c r="B143" s="4">
        <v>34379</v>
      </c>
      <c r="C143" s="4">
        <f>825+2475</f>
        <v>3300</v>
      </c>
      <c r="D143" s="4">
        <f t="shared" si="4"/>
        <v>1650</v>
      </c>
      <c r="E143" s="4">
        <f t="shared" si="5"/>
        <v>169.95</v>
      </c>
    </row>
    <row r="144" spans="1:5">
      <c r="A144" s="8">
        <v>141</v>
      </c>
      <c r="B144" s="4">
        <v>34380</v>
      </c>
      <c r="C144" s="4">
        <f>825+2475</f>
        <v>3300</v>
      </c>
      <c r="D144" s="4">
        <f t="shared" si="4"/>
        <v>1650</v>
      </c>
      <c r="E144" s="4">
        <f t="shared" si="5"/>
        <v>169.95</v>
      </c>
    </row>
    <row r="145" spans="1:5">
      <c r="A145" s="8">
        <v>142</v>
      </c>
      <c r="B145" s="4">
        <v>34381</v>
      </c>
      <c r="C145" s="4">
        <f>625+1875</f>
        <v>2500</v>
      </c>
      <c r="D145" s="4">
        <f t="shared" si="4"/>
        <v>1250</v>
      </c>
      <c r="E145" s="4">
        <f t="shared" si="5"/>
        <v>128.75</v>
      </c>
    </row>
    <row r="146" spans="1:5">
      <c r="A146" s="8">
        <v>143</v>
      </c>
      <c r="B146" s="4">
        <v>34382</v>
      </c>
      <c r="C146" s="4">
        <v>0</v>
      </c>
      <c r="D146" s="4">
        <f t="shared" si="4"/>
        <v>0</v>
      </c>
      <c r="E146" s="4">
        <f t="shared" si="5"/>
        <v>0</v>
      </c>
    </row>
    <row r="147" spans="1:5">
      <c r="A147" s="8">
        <v>144</v>
      </c>
      <c r="B147" s="4">
        <v>34383</v>
      </c>
      <c r="C147" s="4">
        <v>0</v>
      </c>
      <c r="D147" s="4">
        <f t="shared" si="4"/>
        <v>0</v>
      </c>
      <c r="E147" s="4">
        <f t="shared" si="5"/>
        <v>0</v>
      </c>
    </row>
    <row r="148" spans="1:5">
      <c r="A148" s="8">
        <v>145</v>
      </c>
      <c r="B148" s="4">
        <v>34384</v>
      </c>
      <c r="C148" s="4">
        <f>950+2850</f>
        <v>3800</v>
      </c>
      <c r="D148" s="4">
        <f t="shared" si="4"/>
        <v>1900</v>
      </c>
      <c r="E148" s="4">
        <f t="shared" si="5"/>
        <v>195.7</v>
      </c>
    </row>
    <row r="149" spans="1:5">
      <c r="A149" s="8">
        <v>146</v>
      </c>
      <c r="B149" s="4">
        <v>34385</v>
      </c>
      <c r="C149" s="4">
        <v>0</v>
      </c>
      <c r="D149" s="4">
        <f t="shared" si="4"/>
        <v>0</v>
      </c>
      <c r="E149" s="4">
        <f t="shared" si="5"/>
        <v>0</v>
      </c>
    </row>
    <row r="150" spans="1:5">
      <c r="A150" s="8">
        <v>147</v>
      </c>
      <c r="B150" s="4">
        <v>34386</v>
      </c>
      <c r="C150" s="4">
        <f>1562.5+4687.5</f>
        <v>6250</v>
      </c>
      <c r="D150" s="4">
        <f t="shared" si="4"/>
        <v>3125</v>
      </c>
      <c r="E150" s="4">
        <f t="shared" si="5"/>
        <v>321.87500000000006</v>
      </c>
    </row>
    <row r="151" spans="1:5">
      <c r="A151" s="8">
        <v>148</v>
      </c>
      <c r="B151" s="4">
        <v>34387</v>
      </c>
      <c r="C151" s="4">
        <f>825+2475</f>
        <v>3300</v>
      </c>
      <c r="D151" s="4">
        <f t="shared" si="4"/>
        <v>1650</v>
      </c>
      <c r="E151" s="4">
        <f t="shared" si="5"/>
        <v>169.95</v>
      </c>
    </row>
    <row r="152" spans="1:5">
      <c r="A152" s="8">
        <v>149</v>
      </c>
      <c r="B152" s="4">
        <v>34388</v>
      </c>
      <c r="C152" s="4">
        <v>0</v>
      </c>
      <c r="D152" s="4">
        <f t="shared" si="4"/>
        <v>0</v>
      </c>
      <c r="E152" s="4">
        <f t="shared" si="5"/>
        <v>0</v>
      </c>
    </row>
    <row r="153" spans="1:5">
      <c r="A153" s="8">
        <v>150</v>
      </c>
      <c r="B153" s="4">
        <v>34389</v>
      </c>
      <c r="C153" s="4">
        <f t="shared" ref="C153:C162" si="6">625+1875</f>
        <v>2500</v>
      </c>
      <c r="D153" s="4">
        <f t="shared" si="4"/>
        <v>1250</v>
      </c>
      <c r="E153" s="4">
        <f t="shared" si="5"/>
        <v>128.75</v>
      </c>
    </row>
    <row r="154" spans="1:5">
      <c r="A154" s="8">
        <v>151</v>
      </c>
      <c r="B154" s="4">
        <v>34390</v>
      </c>
      <c r="C154" s="4">
        <f t="shared" si="6"/>
        <v>2500</v>
      </c>
      <c r="D154" s="4">
        <f t="shared" si="4"/>
        <v>1250</v>
      </c>
      <c r="E154" s="4">
        <f t="shared" si="5"/>
        <v>128.75</v>
      </c>
    </row>
    <row r="155" spans="1:5">
      <c r="A155" s="8">
        <v>152</v>
      </c>
      <c r="B155" s="4">
        <v>34391</v>
      </c>
      <c r="C155" s="4">
        <f t="shared" si="6"/>
        <v>2500</v>
      </c>
      <c r="D155" s="4">
        <f t="shared" si="4"/>
        <v>1250</v>
      </c>
      <c r="E155" s="4">
        <f t="shared" si="5"/>
        <v>128.75</v>
      </c>
    </row>
    <row r="156" spans="1:5">
      <c r="A156" s="8">
        <v>153</v>
      </c>
      <c r="B156" s="4">
        <v>34392</v>
      </c>
      <c r="C156" s="4">
        <f t="shared" si="6"/>
        <v>2500</v>
      </c>
      <c r="D156" s="4">
        <f t="shared" si="4"/>
        <v>1250</v>
      </c>
      <c r="E156" s="4">
        <f t="shared" si="5"/>
        <v>128.75</v>
      </c>
    </row>
    <row r="157" spans="1:5">
      <c r="A157" s="8">
        <v>154</v>
      </c>
      <c r="B157" s="4">
        <v>34393</v>
      </c>
      <c r="C157" s="4">
        <f t="shared" si="6"/>
        <v>2500</v>
      </c>
      <c r="D157" s="4">
        <f t="shared" si="4"/>
        <v>1250</v>
      </c>
      <c r="E157" s="4">
        <f t="shared" si="5"/>
        <v>128.75</v>
      </c>
    </row>
    <row r="158" spans="1:5">
      <c r="A158" s="8">
        <v>155</v>
      </c>
      <c r="B158" s="4">
        <v>34394</v>
      </c>
      <c r="C158" s="4">
        <f t="shared" si="6"/>
        <v>2500</v>
      </c>
      <c r="D158" s="4">
        <f t="shared" si="4"/>
        <v>1250</v>
      </c>
      <c r="E158" s="4">
        <f t="shared" si="5"/>
        <v>128.75</v>
      </c>
    </row>
    <row r="159" spans="1:5">
      <c r="A159" s="8">
        <v>156</v>
      </c>
      <c r="B159" s="4">
        <v>34395</v>
      </c>
      <c r="C159" s="4">
        <f t="shared" si="6"/>
        <v>2500</v>
      </c>
      <c r="D159" s="4">
        <f t="shared" si="4"/>
        <v>1250</v>
      </c>
      <c r="E159" s="4">
        <f t="shared" si="5"/>
        <v>128.75</v>
      </c>
    </row>
    <row r="160" spans="1:5">
      <c r="A160" s="8">
        <v>157</v>
      </c>
      <c r="B160" s="4">
        <v>34396</v>
      </c>
      <c r="C160" s="4">
        <f t="shared" si="6"/>
        <v>2500</v>
      </c>
      <c r="D160" s="4">
        <f t="shared" si="4"/>
        <v>1250</v>
      </c>
      <c r="E160" s="4">
        <f t="shared" si="5"/>
        <v>128.75</v>
      </c>
    </row>
    <row r="161" spans="1:5">
      <c r="A161" s="8">
        <v>158</v>
      </c>
      <c r="B161" s="4">
        <v>34397</v>
      </c>
      <c r="C161" s="4">
        <f t="shared" si="6"/>
        <v>2500</v>
      </c>
      <c r="D161" s="4">
        <f t="shared" si="4"/>
        <v>1250</v>
      </c>
      <c r="E161" s="4">
        <f t="shared" si="5"/>
        <v>128.75</v>
      </c>
    </row>
    <row r="162" spans="1:5">
      <c r="A162" s="8">
        <v>159</v>
      </c>
      <c r="B162" s="4">
        <v>34398</v>
      </c>
      <c r="C162" s="4">
        <f t="shared" si="6"/>
        <v>2500</v>
      </c>
      <c r="D162" s="4">
        <f t="shared" si="4"/>
        <v>1250</v>
      </c>
      <c r="E162" s="4">
        <f t="shared" si="5"/>
        <v>128.75</v>
      </c>
    </row>
    <row r="163" spans="1:5">
      <c r="A163" s="8">
        <v>160</v>
      </c>
      <c r="B163" s="4">
        <v>34399</v>
      </c>
      <c r="C163" s="4">
        <f>1400</f>
        <v>1400</v>
      </c>
      <c r="D163" s="4">
        <f t="shared" si="4"/>
        <v>700</v>
      </c>
      <c r="E163" s="4">
        <f t="shared" si="5"/>
        <v>72.100000000000009</v>
      </c>
    </row>
    <row r="164" spans="1:5">
      <c r="A164" s="8">
        <v>161</v>
      </c>
      <c r="B164" s="4">
        <v>34400</v>
      </c>
      <c r="C164" s="4">
        <v>0</v>
      </c>
      <c r="D164" s="4">
        <f t="shared" si="4"/>
        <v>0</v>
      </c>
      <c r="E164" s="4">
        <f t="shared" si="5"/>
        <v>0</v>
      </c>
    </row>
    <row r="165" spans="1:5">
      <c r="A165" s="8">
        <v>162</v>
      </c>
      <c r="B165" s="4">
        <v>34401</v>
      </c>
      <c r="C165" s="4">
        <f>412.5+1237.5</f>
        <v>1650</v>
      </c>
      <c r="D165" s="4">
        <f t="shared" si="4"/>
        <v>825</v>
      </c>
      <c r="E165" s="4">
        <f t="shared" si="5"/>
        <v>84.974999999999994</v>
      </c>
    </row>
    <row r="166" spans="1:5">
      <c r="A166" s="8">
        <v>163</v>
      </c>
      <c r="B166" s="4">
        <v>34402</v>
      </c>
      <c r="C166" s="4">
        <v>0</v>
      </c>
      <c r="D166" s="4">
        <f t="shared" si="4"/>
        <v>0</v>
      </c>
      <c r="E166" s="4">
        <f t="shared" si="5"/>
        <v>0</v>
      </c>
    </row>
    <row r="167" spans="1:5">
      <c r="A167" s="8">
        <v>164</v>
      </c>
      <c r="B167" s="4">
        <v>34403</v>
      </c>
      <c r="C167" s="4">
        <v>8000</v>
      </c>
      <c r="D167" s="4">
        <f t="shared" si="4"/>
        <v>4000</v>
      </c>
      <c r="E167" s="4">
        <f t="shared" si="5"/>
        <v>412</v>
      </c>
    </row>
    <row r="168" spans="1:5">
      <c r="A168" s="8">
        <v>165</v>
      </c>
      <c r="B168" s="4">
        <v>34404</v>
      </c>
      <c r="C168" s="4">
        <v>0</v>
      </c>
      <c r="D168" s="4">
        <f t="shared" si="4"/>
        <v>0</v>
      </c>
      <c r="E168" s="4">
        <f t="shared" si="5"/>
        <v>0</v>
      </c>
    </row>
    <row r="169" spans="1:5">
      <c r="A169" s="8">
        <v>166</v>
      </c>
      <c r="B169" s="4">
        <v>34405</v>
      </c>
      <c r="C169" s="4">
        <f>1237.5+3712.5</f>
        <v>4950</v>
      </c>
      <c r="D169" s="4">
        <f t="shared" si="4"/>
        <v>2475</v>
      </c>
      <c r="E169" s="4">
        <f t="shared" si="5"/>
        <v>254.92500000000001</v>
      </c>
    </row>
    <row r="170" spans="1:5">
      <c r="A170" s="8">
        <v>167</v>
      </c>
      <c r="B170" s="4">
        <v>34406</v>
      </c>
      <c r="C170" s="4">
        <v>0</v>
      </c>
      <c r="D170" s="4">
        <f t="shared" si="4"/>
        <v>0</v>
      </c>
      <c r="E170" s="4">
        <f t="shared" si="5"/>
        <v>0</v>
      </c>
    </row>
    <row r="171" spans="1:5">
      <c r="A171" s="8">
        <v>168</v>
      </c>
      <c r="B171" s="4">
        <v>34407</v>
      </c>
      <c r="C171" s="4">
        <v>0</v>
      </c>
      <c r="D171" s="4">
        <f t="shared" si="4"/>
        <v>0</v>
      </c>
      <c r="E171" s="4">
        <f t="shared" si="5"/>
        <v>0</v>
      </c>
    </row>
    <row r="172" spans="1:5">
      <c r="A172" s="8">
        <v>169</v>
      </c>
      <c r="B172" s="4">
        <v>34408</v>
      </c>
      <c r="C172" s="4">
        <f>2187.5+6562.5</f>
        <v>8750</v>
      </c>
      <c r="D172" s="4">
        <f t="shared" si="4"/>
        <v>4375</v>
      </c>
      <c r="E172" s="4">
        <f t="shared" si="5"/>
        <v>450.625</v>
      </c>
    </row>
    <row r="173" spans="1:5">
      <c r="A173" s="8">
        <v>170</v>
      </c>
      <c r="B173" s="4">
        <v>34409</v>
      </c>
      <c r="C173" s="4">
        <f>825+2475</f>
        <v>3300</v>
      </c>
      <c r="D173" s="4">
        <f t="shared" si="4"/>
        <v>1650</v>
      </c>
      <c r="E173" s="4">
        <f t="shared" si="5"/>
        <v>169.95</v>
      </c>
    </row>
    <row r="174" spans="1:5">
      <c r="A174" s="8">
        <v>171</v>
      </c>
      <c r="B174" s="4">
        <v>34410</v>
      </c>
      <c r="C174" s="4">
        <f>825+2475</f>
        <v>3300</v>
      </c>
      <c r="D174" s="4">
        <f t="shared" si="4"/>
        <v>1650</v>
      </c>
      <c r="E174" s="4">
        <f t="shared" si="5"/>
        <v>169.95</v>
      </c>
    </row>
    <row r="175" spans="1:5">
      <c r="A175" s="8">
        <v>172</v>
      </c>
      <c r="B175" s="4">
        <v>34411</v>
      </c>
      <c r="C175" s="4">
        <f>475+1425</f>
        <v>1900</v>
      </c>
      <c r="D175" s="4">
        <f t="shared" si="4"/>
        <v>950</v>
      </c>
      <c r="E175" s="4">
        <f t="shared" si="5"/>
        <v>97.85</v>
      </c>
    </row>
    <row r="176" spans="1:5">
      <c r="A176" s="8">
        <v>173</v>
      </c>
      <c r="B176" s="4">
        <v>34412</v>
      </c>
      <c r="C176" s="4">
        <v>0</v>
      </c>
      <c r="D176" s="4">
        <f t="shared" si="4"/>
        <v>0</v>
      </c>
      <c r="E176" s="4">
        <f t="shared" si="5"/>
        <v>0</v>
      </c>
    </row>
    <row r="177" spans="1:5">
      <c r="A177" s="8">
        <v>174</v>
      </c>
      <c r="B177" s="4">
        <v>34413</v>
      </c>
      <c r="C177" s="4">
        <v>0</v>
      </c>
      <c r="D177" s="4">
        <f t="shared" si="4"/>
        <v>0</v>
      </c>
      <c r="E177" s="4">
        <f t="shared" si="5"/>
        <v>0</v>
      </c>
    </row>
    <row r="178" spans="1:5">
      <c r="A178" s="8">
        <v>175</v>
      </c>
      <c r="B178" s="4">
        <v>34414</v>
      </c>
      <c r="C178" s="4">
        <f>625+1875</f>
        <v>2500</v>
      </c>
      <c r="D178" s="4">
        <f t="shared" si="4"/>
        <v>1250</v>
      </c>
      <c r="E178" s="4">
        <f t="shared" si="5"/>
        <v>128.75</v>
      </c>
    </row>
    <row r="179" spans="1:5">
      <c r="A179" s="8">
        <v>176</v>
      </c>
      <c r="B179" s="4">
        <v>34415</v>
      </c>
      <c r="C179" s="4">
        <v>0</v>
      </c>
      <c r="D179" s="4">
        <f t="shared" si="4"/>
        <v>0</v>
      </c>
      <c r="E179" s="4">
        <f t="shared" si="5"/>
        <v>0</v>
      </c>
    </row>
    <row r="180" spans="1:5">
      <c r="A180" s="8">
        <v>177</v>
      </c>
      <c r="B180" s="4">
        <v>34416</v>
      </c>
      <c r="C180" s="4">
        <v>0</v>
      </c>
      <c r="D180" s="4">
        <f t="shared" si="4"/>
        <v>0</v>
      </c>
      <c r="E180" s="4">
        <f t="shared" si="5"/>
        <v>0</v>
      </c>
    </row>
    <row r="181" spans="1:5">
      <c r="A181" s="8">
        <v>178</v>
      </c>
      <c r="B181" s="4">
        <v>34417</v>
      </c>
      <c r="C181" s="4">
        <f>550+1650</f>
        <v>2200</v>
      </c>
      <c r="D181" s="4">
        <f t="shared" si="4"/>
        <v>1100</v>
      </c>
      <c r="E181" s="4">
        <f t="shared" si="5"/>
        <v>113.3</v>
      </c>
    </row>
    <row r="182" spans="1:5">
      <c r="A182" s="8">
        <v>179</v>
      </c>
      <c r="B182" s="4">
        <v>34418</v>
      </c>
      <c r="C182" s="4">
        <f>825+2475</f>
        <v>3300</v>
      </c>
      <c r="D182" s="4">
        <f t="shared" si="4"/>
        <v>1650</v>
      </c>
      <c r="E182" s="4">
        <f t="shared" si="5"/>
        <v>169.95</v>
      </c>
    </row>
    <row r="183" spans="1:5">
      <c r="A183" s="8">
        <v>180</v>
      </c>
      <c r="B183" s="4">
        <v>34419</v>
      </c>
      <c r="C183" s="4">
        <v>0</v>
      </c>
      <c r="D183" s="4">
        <f t="shared" si="4"/>
        <v>0</v>
      </c>
      <c r="E183" s="4">
        <f t="shared" si="5"/>
        <v>0</v>
      </c>
    </row>
    <row r="184" spans="1:5">
      <c r="A184" s="8">
        <v>181</v>
      </c>
      <c r="B184" s="4">
        <v>34420</v>
      </c>
      <c r="C184" s="4">
        <f>2100+6300</f>
        <v>8400</v>
      </c>
      <c r="D184" s="4">
        <f t="shared" si="4"/>
        <v>4200</v>
      </c>
      <c r="E184" s="4">
        <f t="shared" si="5"/>
        <v>432.6</v>
      </c>
    </row>
    <row r="185" spans="1:5">
      <c r="A185" s="8">
        <v>182</v>
      </c>
      <c r="B185" s="4">
        <v>34421</v>
      </c>
      <c r="C185" s="4">
        <f>700+2100</f>
        <v>2800</v>
      </c>
      <c r="D185" s="4">
        <f t="shared" si="4"/>
        <v>1400</v>
      </c>
      <c r="E185" s="4">
        <f t="shared" si="5"/>
        <v>144.20000000000002</v>
      </c>
    </row>
    <row r="186" spans="1:5">
      <c r="A186" s="8">
        <v>183</v>
      </c>
      <c r="B186" s="4">
        <v>34422</v>
      </c>
      <c r="C186" s="4">
        <v>0</v>
      </c>
      <c r="D186" s="4">
        <f t="shared" si="4"/>
        <v>0</v>
      </c>
      <c r="E186" s="4">
        <f t="shared" si="5"/>
        <v>0</v>
      </c>
    </row>
    <row r="187" spans="1:5">
      <c r="A187" s="8">
        <v>184</v>
      </c>
      <c r="B187" s="4">
        <v>34423</v>
      </c>
      <c r="C187" s="4">
        <f>325+975</f>
        <v>1300</v>
      </c>
      <c r="D187" s="4">
        <f t="shared" si="4"/>
        <v>650</v>
      </c>
      <c r="E187" s="4">
        <f t="shared" si="5"/>
        <v>66.95</v>
      </c>
    </row>
    <row r="188" spans="1:5">
      <c r="A188" s="8">
        <v>185</v>
      </c>
      <c r="B188" s="4">
        <v>34424</v>
      </c>
      <c r="C188" s="4">
        <f>550+1650</f>
        <v>2200</v>
      </c>
      <c r="D188" s="4">
        <f t="shared" si="4"/>
        <v>1100</v>
      </c>
      <c r="E188" s="4">
        <f t="shared" si="5"/>
        <v>113.3</v>
      </c>
    </row>
    <row r="189" spans="1:5">
      <c r="A189" s="8">
        <v>186</v>
      </c>
      <c r="B189" s="4">
        <v>34425</v>
      </c>
      <c r="C189" s="4">
        <v>0</v>
      </c>
      <c r="D189" s="4">
        <f t="shared" si="4"/>
        <v>0</v>
      </c>
      <c r="E189" s="4">
        <f t="shared" si="5"/>
        <v>0</v>
      </c>
    </row>
    <row r="190" spans="1:5">
      <c r="A190" s="8">
        <v>187</v>
      </c>
      <c r="B190" s="4">
        <v>34426</v>
      </c>
      <c r="C190" s="4">
        <f>825+2475</f>
        <v>3300</v>
      </c>
      <c r="D190" s="4">
        <f t="shared" si="4"/>
        <v>1650</v>
      </c>
      <c r="E190" s="4">
        <f t="shared" si="5"/>
        <v>169.95</v>
      </c>
    </row>
    <row r="191" spans="1:5">
      <c r="A191" s="8">
        <v>188</v>
      </c>
      <c r="B191" s="4">
        <v>34427</v>
      </c>
      <c r="C191" s="4">
        <f>312.5+937.5</f>
        <v>1250</v>
      </c>
      <c r="D191" s="4">
        <f t="shared" si="4"/>
        <v>625</v>
      </c>
      <c r="E191" s="4">
        <f t="shared" si="5"/>
        <v>64.375</v>
      </c>
    </row>
    <row r="192" spans="1:5">
      <c r="A192" s="8">
        <v>189</v>
      </c>
      <c r="B192" s="4">
        <v>34428</v>
      </c>
      <c r="C192" s="4">
        <f>1400+4200</f>
        <v>5600</v>
      </c>
      <c r="D192" s="4">
        <f t="shared" si="4"/>
        <v>2800</v>
      </c>
      <c r="E192" s="4">
        <f t="shared" si="5"/>
        <v>288.40000000000003</v>
      </c>
    </row>
    <row r="193" spans="1:5">
      <c r="A193" s="8">
        <v>190</v>
      </c>
      <c r="B193" s="4">
        <v>34429</v>
      </c>
      <c r="C193" s="4">
        <v>0</v>
      </c>
      <c r="D193" s="4">
        <f t="shared" si="4"/>
        <v>0</v>
      </c>
      <c r="E193" s="4">
        <f t="shared" si="5"/>
        <v>0</v>
      </c>
    </row>
    <row r="194" spans="1:5">
      <c r="A194" s="8">
        <v>191</v>
      </c>
      <c r="B194" s="4">
        <v>34430</v>
      </c>
      <c r="C194" s="4">
        <f>312.5+937.5</f>
        <v>1250</v>
      </c>
      <c r="D194" s="4">
        <f t="shared" si="4"/>
        <v>625</v>
      </c>
      <c r="E194" s="4">
        <f t="shared" si="5"/>
        <v>64.375</v>
      </c>
    </row>
    <row r="195" spans="1:5">
      <c r="A195" s="8">
        <v>192</v>
      </c>
      <c r="B195" s="4">
        <v>34431</v>
      </c>
      <c r="C195" s="4">
        <f>412.5+1237.5</f>
        <v>1650</v>
      </c>
      <c r="D195" s="4">
        <f t="shared" si="4"/>
        <v>825</v>
      </c>
      <c r="E195" s="4">
        <f t="shared" si="5"/>
        <v>84.974999999999994</v>
      </c>
    </row>
    <row r="196" spans="1:5">
      <c r="A196" s="8">
        <v>193</v>
      </c>
      <c r="B196" s="4">
        <v>34432</v>
      </c>
      <c r="C196" s="4">
        <v>1400</v>
      </c>
      <c r="D196" s="4">
        <f t="shared" si="4"/>
        <v>700</v>
      </c>
      <c r="E196" s="4">
        <f t="shared" si="5"/>
        <v>72.100000000000009</v>
      </c>
    </row>
    <row r="197" spans="1:5">
      <c r="A197" s="8">
        <v>194</v>
      </c>
      <c r="B197" s="4">
        <v>34433</v>
      </c>
      <c r="C197" s="4">
        <f>325+975</f>
        <v>1300</v>
      </c>
      <c r="D197" s="4">
        <f t="shared" ref="D197:D260" si="7">C197*50/100</f>
        <v>650</v>
      </c>
      <c r="E197" s="4">
        <f t="shared" ref="E197:E260" si="8">D197*10.3/100</f>
        <v>66.95</v>
      </c>
    </row>
    <row r="198" spans="1:5">
      <c r="A198" s="8">
        <v>195</v>
      </c>
      <c r="B198" s="4">
        <v>34434</v>
      </c>
      <c r="C198" s="4">
        <v>0</v>
      </c>
      <c r="D198" s="4">
        <f t="shared" si="7"/>
        <v>0</v>
      </c>
      <c r="E198" s="4">
        <f t="shared" si="8"/>
        <v>0</v>
      </c>
    </row>
    <row r="199" spans="1:5">
      <c r="A199" s="8">
        <v>196</v>
      </c>
      <c r="B199" s="4">
        <v>34435</v>
      </c>
      <c r="C199" s="4">
        <f>312.5+937.5</f>
        <v>1250</v>
      </c>
      <c r="D199" s="4">
        <f t="shared" si="7"/>
        <v>625</v>
      </c>
      <c r="E199" s="4">
        <f t="shared" si="8"/>
        <v>64.375</v>
      </c>
    </row>
    <row r="200" spans="1:5">
      <c r="A200" s="8">
        <v>197</v>
      </c>
      <c r="B200" s="4">
        <v>34436</v>
      </c>
      <c r="C200" s="4">
        <v>0</v>
      </c>
      <c r="D200" s="4">
        <f t="shared" si="7"/>
        <v>0</v>
      </c>
      <c r="E200" s="4">
        <f t="shared" si="8"/>
        <v>0</v>
      </c>
    </row>
    <row r="201" spans="1:5">
      <c r="A201" s="8">
        <v>198</v>
      </c>
      <c r="B201" s="4">
        <v>34437</v>
      </c>
      <c r="C201" s="4">
        <v>1400</v>
      </c>
      <c r="D201" s="4">
        <f t="shared" si="7"/>
        <v>700</v>
      </c>
      <c r="E201" s="4">
        <f t="shared" si="8"/>
        <v>72.100000000000009</v>
      </c>
    </row>
    <row r="202" spans="1:5">
      <c r="A202" s="8">
        <v>199</v>
      </c>
      <c r="B202" s="4">
        <v>34438</v>
      </c>
      <c r="C202" s="4">
        <v>0</v>
      </c>
      <c r="D202" s="4">
        <f t="shared" si="7"/>
        <v>0</v>
      </c>
      <c r="E202" s="4">
        <f t="shared" si="8"/>
        <v>0</v>
      </c>
    </row>
    <row r="203" spans="1:5">
      <c r="A203" s="8">
        <v>200</v>
      </c>
      <c r="B203" s="4">
        <v>34439</v>
      </c>
      <c r="C203" s="4">
        <f>312.5+937.5</f>
        <v>1250</v>
      </c>
      <c r="D203" s="4">
        <f t="shared" si="7"/>
        <v>625</v>
      </c>
      <c r="E203" s="4">
        <f t="shared" si="8"/>
        <v>64.375</v>
      </c>
    </row>
    <row r="204" spans="1:5">
      <c r="A204" s="8">
        <v>201</v>
      </c>
      <c r="B204" s="4">
        <v>34440</v>
      </c>
      <c r="C204" s="4">
        <f>550+1650</f>
        <v>2200</v>
      </c>
      <c r="D204" s="4">
        <f t="shared" si="7"/>
        <v>1100</v>
      </c>
      <c r="E204" s="4">
        <f t="shared" si="8"/>
        <v>113.3</v>
      </c>
    </row>
    <row r="205" spans="1:5">
      <c r="A205" s="8">
        <v>202</v>
      </c>
      <c r="B205" s="4">
        <v>34441</v>
      </c>
      <c r="C205" s="4">
        <f>312.5+937.5</f>
        <v>1250</v>
      </c>
      <c r="D205" s="4">
        <f t="shared" si="7"/>
        <v>625</v>
      </c>
      <c r="E205" s="4">
        <f t="shared" si="8"/>
        <v>64.375</v>
      </c>
    </row>
    <row r="206" spans="1:5">
      <c r="A206" s="8">
        <v>203</v>
      </c>
      <c r="B206" s="4">
        <v>34442</v>
      </c>
      <c r="C206" s="4">
        <f>2200+6600</f>
        <v>8800</v>
      </c>
      <c r="D206" s="4">
        <f t="shared" si="7"/>
        <v>4400</v>
      </c>
      <c r="E206" s="4">
        <f t="shared" si="8"/>
        <v>453.2</v>
      </c>
    </row>
    <row r="207" spans="1:5">
      <c r="A207" s="8">
        <v>204</v>
      </c>
      <c r="B207" s="4">
        <v>34443</v>
      </c>
      <c r="C207" s="4">
        <f>275+825</f>
        <v>1100</v>
      </c>
      <c r="D207" s="4">
        <f t="shared" si="7"/>
        <v>550</v>
      </c>
      <c r="E207" s="4">
        <f t="shared" si="8"/>
        <v>56.65</v>
      </c>
    </row>
    <row r="208" spans="1:5">
      <c r="A208" s="8">
        <v>205</v>
      </c>
      <c r="B208" s="4">
        <v>34444</v>
      </c>
      <c r="C208" s="4">
        <v>0</v>
      </c>
      <c r="D208" s="4">
        <f t="shared" si="7"/>
        <v>0</v>
      </c>
      <c r="E208" s="4">
        <f t="shared" si="8"/>
        <v>0</v>
      </c>
    </row>
    <row r="209" spans="1:5">
      <c r="A209" s="8">
        <v>206</v>
      </c>
      <c r="B209" s="4">
        <v>34445</v>
      </c>
      <c r="C209" s="4">
        <v>1400</v>
      </c>
      <c r="D209" s="4">
        <f t="shared" si="7"/>
        <v>700</v>
      </c>
      <c r="E209" s="4">
        <f t="shared" si="8"/>
        <v>72.100000000000009</v>
      </c>
    </row>
    <row r="210" spans="1:5">
      <c r="A210" s="8">
        <v>207</v>
      </c>
      <c r="B210" s="4">
        <v>34446</v>
      </c>
      <c r="C210" s="4">
        <v>0</v>
      </c>
      <c r="D210" s="4">
        <f t="shared" si="7"/>
        <v>0</v>
      </c>
      <c r="E210" s="4">
        <f t="shared" si="8"/>
        <v>0</v>
      </c>
    </row>
    <row r="211" spans="1:5">
      <c r="A211" s="8">
        <v>208</v>
      </c>
      <c r="B211" s="4">
        <v>34447</v>
      </c>
      <c r="C211" s="4">
        <f>1650+4950</f>
        <v>6600</v>
      </c>
      <c r="D211" s="4">
        <f t="shared" si="7"/>
        <v>3300</v>
      </c>
      <c r="E211" s="4">
        <f t="shared" si="8"/>
        <v>339.9</v>
      </c>
    </row>
    <row r="212" spans="1:5">
      <c r="A212" s="8">
        <v>209</v>
      </c>
      <c r="B212" s="4">
        <v>34448</v>
      </c>
      <c r="C212" s="4">
        <f>825+2475</f>
        <v>3300</v>
      </c>
      <c r="D212" s="4">
        <f t="shared" si="7"/>
        <v>1650</v>
      </c>
      <c r="E212" s="4">
        <f t="shared" si="8"/>
        <v>169.95</v>
      </c>
    </row>
    <row r="213" spans="1:5">
      <c r="A213" s="8">
        <v>210</v>
      </c>
      <c r="B213" s="4">
        <v>34449</v>
      </c>
      <c r="C213" s="4">
        <v>1400</v>
      </c>
      <c r="D213" s="4">
        <f t="shared" si="7"/>
        <v>700</v>
      </c>
      <c r="E213" s="4">
        <f t="shared" si="8"/>
        <v>72.100000000000009</v>
      </c>
    </row>
    <row r="214" spans="1:5">
      <c r="A214" s="8">
        <v>211</v>
      </c>
      <c r="B214" s="4">
        <v>34450</v>
      </c>
      <c r="C214" s="4">
        <v>0</v>
      </c>
      <c r="D214" s="4">
        <f t="shared" si="7"/>
        <v>0</v>
      </c>
      <c r="E214" s="4">
        <f t="shared" si="8"/>
        <v>0</v>
      </c>
    </row>
    <row r="215" spans="1:5">
      <c r="A215" s="8">
        <v>212</v>
      </c>
      <c r="B215" s="4">
        <v>34451</v>
      </c>
      <c r="C215" s="4">
        <f>312.5+937.5</f>
        <v>1250</v>
      </c>
      <c r="D215" s="4">
        <f t="shared" si="7"/>
        <v>625</v>
      </c>
      <c r="E215" s="4">
        <f t="shared" si="8"/>
        <v>64.375</v>
      </c>
    </row>
    <row r="216" spans="1:5">
      <c r="A216" s="8">
        <v>213</v>
      </c>
      <c r="B216" s="4">
        <v>34452</v>
      </c>
      <c r="C216" s="4">
        <v>0</v>
      </c>
      <c r="D216" s="4">
        <f t="shared" si="7"/>
        <v>0</v>
      </c>
      <c r="E216" s="4">
        <f t="shared" si="8"/>
        <v>0</v>
      </c>
    </row>
    <row r="217" spans="1:5">
      <c r="A217" s="8">
        <v>214</v>
      </c>
      <c r="B217" s="4">
        <v>34453</v>
      </c>
      <c r="C217" s="4">
        <f>550+1650</f>
        <v>2200</v>
      </c>
      <c r="D217" s="4">
        <f t="shared" si="7"/>
        <v>1100</v>
      </c>
      <c r="E217" s="4">
        <f t="shared" si="8"/>
        <v>113.3</v>
      </c>
    </row>
    <row r="218" spans="1:5">
      <c r="A218" s="8">
        <v>215</v>
      </c>
      <c r="B218" s="4">
        <v>34454</v>
      </c>
      <c r="C218" s="4">
        <v>0</v>
      </c>
      <c r="D218" s="4">
        <f t="shared" si="7"/>
        <v>0</v>
      </c>
      <c r="E218" s="4">
        <f t="shared" si="8"/>
        <v>0</v>
      </c>
    </row>
    <row r="219" spans="1:5">
      <c r="A219" s="8">
        <v>216</v>
      </c>
      <c r="B219" s="4">
        <v>34455</v>
      </c>
      <c r="C219" s="4">
        <f>412.5+1237.5</f>
        <v>1650</v>
      </c>
      <c r="D219" s="4">
        <f t="shared" si="7"/>
        <v>825</v>
      </c>
      <c r="E219" s="4">
        <f t="shared" si="8"/>
        <v>84.974999999999994</v>
      </c>
    </row>
    <row r="220" spans="1:5">
      <c r="A220" s="8">
        <v>217</v>
      </c>
      <c r="B220" s="4">
        <v>34456</v>
      </c>
      <c r="C220" s="4">
        <v>0</v>
      </c>
      <c r="D220" s="4">
        <f t="shared" si="7"/>
        <v>0</v>
      </c>
      <c r="E220" s="4">
        <f t="shared" si="8"/>
        <v>0</v>
      </c>
    </row>
    <row r="221" spans="1:5">
      <c r="A221" s="8">
        <v>218</v>
      </c>
      <c r="B221" s="4">
        <v>34457</v>
      </c>
      <c r="C221" s="4">
        <v>0</v>
      </c>
      <c r="D221" s="4">
        <f t="shared" si="7"/>
        <v>0</v>
      </c>
      <c r="E221" s="4">
        <f t="shared" si="8"/>
        <v>0</v>
      </c>
    </row>
    <row r="222" spans="1:5">
      <c r="A222" s="8">
        <v>219</v>
      </c>
      <c r="B222" s="4">
        <v>34458</v>
      </c>
      <c r="C222" s="4">
        <f>312.5+937.5</f>
        <v>1250</v>
      </c>
      <c r="D222" s="4">
        <f t="shared" si="7"/>
        <v>625</v>
      </c>
      <c r="E222" s="4">
        <f t="shared" si="8"/>
        <v>64.375</v>
      </c>
    </row>
    <row r="223" spans="1:5">
      <c r="A223" s="8">
        <v>220</v>
      </c>
      <c r="B223" s="4">
        <v>34459</v>
      </c>
      <c r="C223" s="4">
        <f>312.5+937.5</f>
        <v>1250</v>
      </c>
      <c r="D223" s="4">
        <f t="shared" si="7"/>
        <v>625</v>
      </c>
      <c r="E223" s="4">
        <f t="shared" si="8"/>
        <v>64.375</v>
      </c>
    </row>
    <row r="224" spans="1:5">
      <c r="A224" s="8">
        <v>221</v>
      </c>
      <c r="B224" s="4">
        <v>34460</v>
      </c>
      <c r="C224" s="4">
        <f>312.5+937.5</f>
        <v>1250</v>
      </c>
      <c r="D224" s="4">
        <f t="shared" si="7"/>
        <v>625</v>
      </c>
      <c r="E224" s="4">
        <f t="shared" si="8"/>
        <v>64.375</v>
      </c>
    </row>
    <row r="225" spans="1:5">
      <c r="A225" s="8">
        <v>222</v>
      </c>
      <c r="B225" s="4">
        <v>34461</v>
      </c>
      <c r="C225" s="4">
        <f>1750+5250</f>
        <v>7000</v>
      </c>
      <c r="D225" s="4">
        <f t="shared" si="7"/>
        <v>3500</v>
      </c>
      <c r="E225" s="4">
        <f t="shared" si="8"/>
        <v>360.5</v>
      </c>
    </row>
    <row r="226" spans="1:5">
      <c r="A226" s="8">
        <v>223</v>
      </c>
      <c r="B226" s="4">
        <v>34462</v>
      </c>
      <c r="C226" s="4">
        <f>312.5+937.5</f>
        <v>1250</v>
      </c>
      <c r="D226" s="4">
        <f t="shared" si="7"/>
        <v>625</v>
      </c>
      <c r="E226" s="4">
        <f t="shared" si="8"/>
        <v>64.375</v>
      </c>
    </row>
    <row r="227" spans="1:5">
      <c r="A227" s="8">
        <v>224</v>
      </c>
      <c r="B227" s="4">
        <v>34463</v>
      </c>
      <c r="C227" s="4">
        <f>1400</f>
        <v>1400</v>
      </c>
      <c r="D227" s="4">
        <f t="shared" si="7"/>
        <v>700</v>
      </c>
      <c r="E227" s="4">
        <f t="shared" si="8"/>
        <v>72.100000000000009</v>
      </c>
    </row>
    <row r="228" spans="1:5">
      <c r="A228" s="8">
        <v>225</v>
      </c>
      <c r="B228" s="4">
        <v>34464</v>
      </c>
      <c r="C228" s="4">
        <v>0</v>
      </c>
      <c r="D228" s="4">
        <f t="shared" si="7"/>
        <v>0</v>
      </c>
      <c r="E228" s="4">
        <f t="shared" si="8"/>
        <v>0</v>
      </c>
    </row>
    <row r="229" spans="1:5">
      <c r="A229" s="8">
        <v>226</v>
      </c>
      <c r="B229" s="4">
        <v>34465</v>
      </c>
      <c r="C229" s="4">
        <v>0</v>
      </c>
      <c r="D229" s="4">
        <f t="shared" si="7"/>
        <v>0</v>
      </c>
      <c r="E229" s="4">
        <f t="shared" si="8"/>
        <v>0</v>
      </c>
    </row>
    <row r="230" spans="1:5">
      <c r="A230" s="8">
        <v>227</v>
      </c>
      <c r="B230" s="4">
        <v>34466</v>
      </c>
      <c r="C230" s="4">
        <f>825+2475</f>
        <v>3300</v>
      </c>
      <c r="D230" s="4">
        <f t="shared" si="7"/>
        <v>1650</v>
      </c>
      <c r="E230" s="4">
        <f t="shared" si="8"/>
        <v>169.95</v>
      </c>
    </row>
    <row r="231" spans="1:5">
      <c r="A231" s="8">
        <v>228</v>
      </c>
      <c r="B231" s="4">
        <v>34467</v>
      </c>
      <c r="C231" s="4">
        <v>0</v>
      </c>
      <c r="D231" s="4">
        <f t="shared" si="7"/>
        <v>0</v>
      </c>
      <c r="E231" s="4">
        <f t="shared" si="8"/>
        <v>0</v>
      </c>
    </row>
    <row r="232" spans="1:5">
      <c r="A232" s="8">
        <v>229</v>
      </c>
      <c r="B232" s="4">
        <v>34468</v>
      </c>
      <c r="C232" s="4">
        <f>275+825</f>
        <v>1100</v>
      </c>
      <c r="D232" s="4">
        <f t="shared" si="7"/>
        <v>550</v>
      </c>
      <c r="E232" s="4">
        <f t="shared" si="8"/>
        <v>56.65</v>
      </c>
    </row>
    <row r="233" spans="1:5">
      <c r="A233" s="8">
        <v>230</v>
      </c>
      <c r="B233" s="4">
        <v>34469</v>
      </c>
      <c r="C233" s="4">
        <v>0</v>
      </c>
      <c r="D233" s="4">
        <f t="shared" si="7"/>
        <v>0</v>
      </c>
      <c r="E233" s="4">
        <f t="shared" si="8"/>
        <v>0</v>
      </c>
    </row>
    <row r="234" spans="1:5">
      <c r="A234" s="8">
        <v>231</v>
      </c>
      <c r="B234" s="4">
        <v>34470</v>
      </c>
      <c r="C234" s="4">
        <v>0</v>
      </c>
      <c r="D234" s="4">
        <f t="shared" si="7"/>
        <v>0</v>
      </c>
      <c r="E234" s="4">
        <f t="shared" si="8"/>
        <v>0</v>
      </c>
    </row>
    <row r="235" spans="1:5">
      <c r="A235" s="8">
        <v>232</v>
      </c>
      <c r="B235" s="4">
        <v>34471</v>
      </c>
      <c r="C235" s="4">
        <v>0</v>
      </c>
      <c r="D235" s="4">
        <f t="shared" si="7"/>
        <v>0</v>
      </c>
      <c r="E235" s="4">
        <f t="shared" si="8"/>
        <v>0</v>
      </c>
    </row>
    <row r="236" spans="1:5">
      <c r="A236" s="8">
        <v>233</v>
      </c>
      <c r="B236" s="4">
        <v>34472</v>
      </c>
      <c r="C236" s="4">
        <v>0</v>
      </c>
      <c r="D236" s="4">
        <f t="shared" si="7"/>
        <v>0</v>
      </c>
      <c r="E236" s="4">
        <f t="shared" si="8"/>
        <v>0</v>
      </c>
    </row>
    <row r="237" spans="1:5">
      <c r="A237" s="8">
        <v>234</v>
      </c>
      <c r="B237" s="4">
        <v>34473</v>
      </c>
      <c r="C237" s="4">
        <v>0</v>
      </c>
      <c r="D237" s="4">
        <f t="shared" si="7"/>
        <v>0</v>
      </c>
      <c r="E237" s="4">
        <f t="shared" si="8"/>
        <v>0</v>
      </c>
    </row>
    <row r="238" spans="1:5">
      <c r="A238" s="8">
        <v>235</v>
      </c>
      <c r="B238" s="4">
        <v>34474</v>
      </c>
      <c r="C238" s="4">
        <f>325+975</f>
        <v>1300</v>
      </c>
      <c r="D238" s="4">
        <f t="shared" si="7"/>
        <v>650</v>
      </c>
      <c r="E238" s="4">
        <f t="shared" si="8"/>
        <v>66.95</v>
      </c>
    </row>
    <row r="239" spans="1:5">
      <c r="A239" s="8">
        <v>236</v>
      </c>
      <c r="B239" s="4">
        <v>34475</v>
      </c>
      <c r="C239" s="4">
        <f>312.5+937.5</f>
        <v>1250</v>
      </c>
      <c r="D239" s="4">
        <f t="shared" si="7"/>
        <v>625</v>
      </c>
      <c r="E239" s="4">
        <f t="shared" si="8"/>
        <v>64.375</v>
      </c>
    </row>
    <row r="240" spans="1:5">
      <c r="A240" s="8">
        <v>237</v>
      </c>
      <c r="B240" s="4">
        <v>34476</v>
      </c>
      <c r="C240" s="4">
        <f>412.5+1237.5</f>
        <v>1650</v>
      </c>
      <c r="D240" s="4">
        <f t="shared" si="7"/>
        <v>825</v>
      </c>
      <c r="E240" s="4">
        <f t="shared" si="8"/>
        <v>84.974999999999994</v>
      </c>
    </row>
    <row r="241" spans="1:5">
      <c r="A241" s="8">
        <v>238</v>
      </c>
      <c r="B241" s="4">
        <v>34477</v>
      </c>
      <c r="C241" s="4">
        <f>312.5+937.5</f>
        <v>1250</v>
      </c>
      <c r="D241" s="4">
        <f t="shared" si="7"/>
        <v>625</v>
      </c>
      <c r="E241" s="4">
        <f t="shared" si="8"/>
        <v>64.375</v>
      </c>
    </row>
    <row r="242" spans="1:5">
      <c r="A242" s="8">
        <v>239</v>
      </c>
      <c r="B242" s="4">
        <v>34478</v>
      </c>
      <c r="C242" s="4">
        <f>1400</f>
        <v>1400</v>
      </c>
      <c r="D242" s="4">
        <f t="shared" si="7"/>
        <v>700</v>
      </c>
      <c r="E242" s="4">
        <f t="shared" si="8"/>
        <v>72.100000000000009</v>
      </c>
    </row>
    <row r="243" spans="1:5">
      <c r="A243" s="8">
        <v>240</v>
      </c>
      <c r="B243" s="4">
        <v>34479</v>
      </c>
      <c r="C243" s="4">
        <f>700+2100</f>
        <v>2800</v>
      </c>
      <c r="D243" s="4">
        <f t="shared" si="7"/>
        <v>1400</v>
      </c>
      <c r="E243" s="4">
        <f t="shared" si="8"/>
        <v>144.20000000000002</v>
      </c>
    </row>
    <row r="244" spans="1:5">
      <c r="A244" s="8">
        <v>241</v>
      </c>
      <c r="B244" s="4">
        <v>34480</v>
      </c>
      <c r="C244" s="4">
        <f>625+1875</f>
        <v>2500</v>
      </c>
      <c r="D244" s="4">
        <f t="shared" si="7"/>
        <v>1250</v>
      </c>
      <c r="E244" s="4">
        <f t="shared" si="8"/>
        <v>128.75</v>
      </c>
    </row>
    <row r="245" spans="1:5">
      <c r="A245" s="8">
        <v>242</v>
      </c>
      <c r="B245" s="4">
        <v>34481</v>
      </c>
      <c r="C245" s="4">
        <f>950+2850</f>
        <v>3800</v>
      </c>
      <c r="D245" s="4">
        <f t="shared" si="7"/>
        <v>1900</v>
      </c>
      <c r="E245" s="4">
        <f t="shared" si="8"/>
        <v>195.7</v>
      </c>
    </row>
    <row r="246" spans="1:5">
      <c r="A246" s="8">
        <v>243</v>
      </c>
      <c r="B246" s="4">
        <v>34482</v>
      </c>
      <c r="C246" s="4">
        <f>275+825</f>
        <v>1100</v>
      </c>
      <c r="D246" s="4">
        <f t="shared" si="7"/>
        <v>550</v>
      </c>
      <c r="E246" s="4">
        <f t="shared" si="8"/>
        <v>56.65</v>
      </c>
    </row>
    <row r="247" spans="1:5">
      <c r="A247" s="8">
        <v>244</v>
      </c>
      <c r="B247" s="4">
        <v>34483</v>
      </c>
      <c r="C247" s="4">
        <f>550+1650</f>
        <v>2200</v>
      </c>
      <c r="D247" s="4">
        <f t="shared" si="7"/>
        <v>1100</v>
      </c>
      <c r="E247" s="4">
        <f t="shared" si="8"/>
        <v>113.3</v>
      </c>
    </row>
    <row r="248" spans="1:5">
      <c r="A248" s="8">
        <v>245</v>
      </c>
      <c r="B248" s="4">
        <v>34484</v>
      </c>
      <c r="C248" s="4">
        <f>412.5+1237.5</f>
        <v>1650</v>
      </c>
      <c r="D248" s="4">
        <f t="shared" si="7"/>
        <v>825</v>
      </c>
      <c r="E248" s="4">
        <f t="shared" si="8"/>
        <v>84.974999999999994</v>
      </c>
    </row>
    <row r="249" spans="1:5">
      <c r="A249" s="8">
        <v>246</v>
      </c>
      <c r="B249" s="4">
        <v>34485</v>
      </c>
      <c r="C249" s="4">
        <f>412.5+1237.5</f>
        <v>1650</v>
      </c>
      <c r="D249" s="4">
        <f t="shared" si="7"/>
        <v>825</v>
      </c>
      <c r="E249" s="4">
        <f t="shared" si="8"/>
        <v>84.974999999999994</v>
      </c>
    </row>
    <row r="250" spans="1:5">
      <c r="A250" s="8">
        <v>247</v>
      </c>
      <c r="B250" s="4">
        <v>34486</v>
      </c>
      <c r="C250" s="4">
        <f>825+2475</f>
        <v>3300</v>
      </c>
      <c r="D250" s="4">
        <f t="shared" si="7"/>
        <v>1650</v>
      </c>
      <c r="E250" s="4">
        <f t="shared" si="8"/>
        <v>169.95</v>
      </c>
    </row>
    <row r="251" spans="1:5">
      <c r="A251" s="8">
        <v>248</v>
      </c>
      <c r="B251" s="4">
        <v>34487</v>
      </c>
      <c r="C251" s="4">
        <f>1237.5+3712.5</f>
        <v>4950</v>
      </c>
      <c r="D251" s="4">
        <f t="shared" si="7"/>
        <v>2475</v>
      </c>
      <c r="E251" s="4">
        <f t="shared" si="8"/>
        <v>254.92500000000001</v>
      </c>
    </row>
    <row r="252" spans="1:5">
      <c r="A252" s="8">
        <v>249</v>
      </c>
      <c r="B252" s="4">
        <v>34488</v>
      </c>
      <c r="C252" s="4">
        <f>312.5+937.5</f>
        <v>1250</v>
      </c>
      <c r="D252" s="4">
        <f t="shared" si="7"/>
        <v>625</v>
      </c>
      <c r="E252" s="4">
        <f t="shared" si="8"/>
        <v>64.375</v>
      </c>
    </row>
    <row r="253" spans="1:5">
      <c r="A253" s="8">
        <v>250</v>
      </c>
      <c r="B253" s="4">
        <v>34489</v>
      </c>
      <c r="C253" s="4">
        <f>1625+4875</f>
        <v>6500</v>
      </c>
      <c r="D253" s="4">
        <f t="shared" si="7"/>
        <v>3250</v>
      </c>
      <c r="E253" s="4">
        <f t="shared" si="8"/>
        <v>334.75</v>
      </c>
    </row>
    <row r="254" spans="1:5">
      <c r="A254" s="8">
        <v>251</v>
      </c>
      <c r="B254" s="4">
        <v>34490</v>
      </c>
      <c r="C254" s="4">
        <f>312.5+937.5</f>
        <v>1250</v>
      </c>
      <c r="D254" s="4">
        <f t="shared" si="7"/>
        <v>625</v>
      </c>
      <c r="E254" s="4">
        <f t="shared" si="8"/>
        <v>64.375</v>
      </c>
    </row>
    <row r="255" spans="1:5">
      <c r="A255" s="8">
        <v>252</v>
      </c>
      <c r="B255" s="4">
        <v>34491</v>
      </c>
      <c r="C255" s="4">
        <f>1400</f>
        <v>1400</v>
      </c>
      <c r="D255" s="4">
        <f t="shared" si="7"/>
        <v>700</v>
      </c>
      <c r="E255" s="4">
        <f t="shared" si="8"/>
        <v>72.100000000000009</v>
      </c>
    </row>
    <row r="256" spans="1:5">
      <c r="A256" s="8">
        <v>253</v>
      </c>
      <c r="B256" s="4">
        <v>34492</v>
      </c>
      <c r="C256" s="4">
        <v>1400</v>
      </c>
      <c r="D256" s="4">
        <f t="shared" si="7"/>
        <v>700</v>
      </c>
      <c r="E256" s="4">
        <f t="shared" si="8"/>
        <v>72.100000000000009</v>
      </c>
    </row>
    <row r="257" spans="1:5">
      <c r="A257" s="8">
        <v>254</v>
      </c>
      <c r="B257" s="4">
        <v>34493</v>
      </c>
      <c r="C257" s="4">
        <f>825+2475</f>
        <v>3300</v>
      </c>
      <c r="D257" s="4">
        <f t="shared" si="7"/>
        <v>1650</v>
      </c>
      <c r="E257" s="4">
        <f t="shared" si="8"/>
        <v>169.95</v>
      </c>
    </row>
    <row r="258" spans="1:5">
      <c r="A258" s="8">
        <v>255</v>
      </c>
      <c r="B258" s="4">
        <v>34494</v>
      </c>
      <c r="C258" s="4">
        <v>0</v>
      </c>
      <c r="D258" s="4">
        <f t="shared" si="7"/>
        <v>0</v>
      </c>
      <c r="E258" s="4">
        <f t="shared" si="8"/>
        <v>0</v>
      </c>
    </row>
    <row r="259" spans="1:5">
      <c r="A259" s="8">
        <v>256</v>
      </c>
      <c r="B259" s="4">
        <v>34495</v>
      </c>
      <c r="C259" s="4"/>
      <c r="D259" s="4">
        <f t="shared" si="7"/>
        <v>0</v>
      </c>
      <c r="E259" s="4">
        <f t="shared" si="8"/>
        <v>0</v>
      </c>
    </row>
    <row r="260" spans="1:5">
      <c r="A260" s="8">
        <v>257</v>
      </c>
      <c r="B260" s="4">
        <v>34496</v>
      </c>
      <c r="C260" s="4">
        <v>0</v>
      </c>
      <c r="D260" s="4">
        <f t="shared" si="7"/>
        <v>0</v>
      </c>
      <c r="E260" s="4">
        <f t="shared" si="8"/>
        <v>0</v>
      </c>
    </row>
    <row r="261" spans="1:5">
      <c r="A261" s="8">
        <v>258</v>
      </c>
      <c r="B261" s="4">
        <v>34497</v>
      </c>
      <c r="C261" s="4">
        <v>0</v>
      </c>
      <c r="D261" s="4">
        <f t="shared" ref="D261:D324" si="9">C261*50/100</f>
        <v>0</v>
      </c>
      <c r="E261" s="4">
        <f t="shared" ref="E261:E324" si="10">D261*10.3/100</f>
        <v>0</v>
      </c>
    </row>
    <row r="262" spans="1:5">
      <c r="A262" s="8">
        <v>259</v>
      </c>
      <c r="B262" s="4">
        <v>34498</v>
      </c>
      <c r="C262" s="4">
        <f>825+2475</f>
        <v>3300</v>
      </c>
      <c r="D262" s="4">
        <f t="shared" si="9"/>
        <v>1650</v>
      </c>
      <c r="E262" s="4">
        <f t="shared" si="10"/>
        <v>169.95</v>
      </c>
    </row>
    <row r="263" spans="1:5">
      <c r="A263" s="8">
        <v>260</v>
      </c>
      <c r="B263" s="4">
        <v>34499</v>
      </c>
      <c r="C263" s="4">
        <v>0</v>
      </c>
      <c r="D263" s="4">
        <f t="shared" si="9"/>
        <v>0</v>
      </c>
      <c r="E263" s="4">
        <f t="shared" si="10"/>
        <v>0</v>
      </c>
    </row>
    <row r="264" spans="1:5">
      <c r="A264" s="8">
        <v>261</v>
      </c>
      <c r="B264" s="4">
        <v>34500</v>
      </c>
      <c r="C264" s="4">
        <f>8325+24975</f>
        <v>33300</v>
      </c>
      <c r="D264" s="4">
        <f t="shared" si="9"/>
        <v>16650</v>
      </c>
      <c r="E264" s="4">
        <f t="shared" si="10"/>
        <v>1714.95</v>
      </c>
    </row>
    <row r="265" spans="1:5">
      <c r="A265" s="8">
        <v>262</v>
      </c>
      <c r="B265" s="4">
        <v>34501</v>
      </c>
      <c r="C265" s="4">
        <f>412.5+1237.5</f>
        <v>1650</v>
      </c>
      <c r="D265" s="4">
        <f t="shared" si="9"/>
        <v>825</v>
      </c>
      <c r="E265" s="4">
        <f t="shared" si="10"/>
        <v>84.974999999999994</v>
      </c>
    </row>
    <row r="266" spans="1:5">
      <c r="A266" s="8">
        <v>263</v>
      </c>
      <c r="B266" s="4">
        <v>34502</v>
      </c>
      <c r="C266" s="4">
        <f>412.5+1237.5</f>
        <v>1650</v>
      </c>
      <c r="D266" s="4">
        <f t="shared" si="9"/>
        <v>825</v>
      </c>
      <c r="E266" s="4">
        <f t="shared" si="10"/>
        <v>84.974999999999994</v>
      </c>
    </row>
    <row r="267" spans="1:5">
      <c r="A267" s="8">
        <v>264</v>
      </c>
      <c r="B267" s="4">
        <v>34503</v>
      </c>
      <c r="C267" s="4">
        <f>1237.5+3712.5</f>
        <v>4950</v>
      </c>
      <c r="D267" s="4">
        <f t="shared" si="9"/>
        <v>2475</v>
      </c>
      <c r="E267" s="4">
        <f t="shared" si="10"/>
        <v>254.92500000000001</v>
      </c>
    </row>
    <row r="268" spans="1:5">
      <c r="A268" s="8">
        <v>265</v>
      </c>
      <c r="B268" s="4">
        <v>34504</v>
      </c>
      <c r="C268" s="4">
        <f>2600+7800</f>
        <v>10400</v>
      </c>
      <c r="D268" s="4">
        <f t="shared" si="9"/>
        <v>5200</v>
      </c>
      <c r="E268" s="4">
        <f t="shared" si="10"/>
        <v>535.6</v>
      </c>
    </row>
    <row r="269" spans="1:5">
      <c r="A269" s="8">
        <v>266</v>
      </c>
      <c r="B269" s="4">
        <v>34505</v>
      </c>
      <c r="C269" s="4">
        <v>0</v>
      </c>
      <c r="D269" s="4">
        <f t="shared" si="9"/>
        <v>0</v>
      </c>
      <c r="E269" s="4">
        <f t="shared" si="10"/>
        <v>0</v>
      </c>
    </row>
    <row r="270" spans="1:5">
      <c r="A270" s="8">
        <v>267</v>
      </c>
      <c r="B270" s="4">
        <v>34506</v>
      </c>
      <c r="C270" s="4">
        <v>0</v>
      </c>
      <c r="D270" s="4">
        <f t="shared" si="9"/>
        <v>0</v>
      </c>
      <c r="E270" s="4">
        <f t="shared" si="10"/>
        <v>0</v>
      </c>
    </row>
    <row r="271" spans="1:5">
      <c r="A271" s="8">
        <v>268</v>
      </c>
      <c r="B271" s="4">
        <v>34507</v>
      </c>
      <c r="C271" s="4">
        <f>312.5+937.5</f>
        <v>1250</v>
      </c>
      <c r="D271" s="4">
        <f t="shared" si="9"/>
        <v>625</v>
      </c>
      <c r="E271" s="4">
        <f t="shared" si="10"/>
        <v>64.375</v>
      </c>
    </row>
    <row r="272" spans="1:5">
      <c r="A272" s="8">
        <v>269</v>
      </c>
      <c r="B272" s="4">
        <v>34508</v>
      </c>
      <c r="C272" s="4">
        <v>1400</v>
      </c>
      <c r="D272" s="4">
        <f t="shared" si="9"/>
        <v>700</v>
      </c>
      <c r="E272" s="4">
        <f t="shared" si="10"/>
        <v>72.100000000000009</v>
      </c>
    </row>
    <row r="273" spans="1:5">
      <c r="A273" s="8">
        <v>270</v>
      </c>
      <c r="B273" s="4">
        <v>34509</v>
      </c>
      <c r="C273" s="4">
        <f>412.5+1237.5</f>
        <v>1650</v>
      </c>
      <c r="D273" s="4">
        <f t="shared" si="9"/>
        <v>825</v>
      </c>
      <c r="E273" s="4">
        <f t="shared" si="10"/>
        <v>84.974999999999994</v>
      </c>
    </row>
    <row r="274" spans="1:5">
      <c r="A274" s="8">
        <v>271</v>
      </c>
      <c r="B274" s="4">
        <v>34510</v>
      </c>
      <c r="C274" s="4">
        <f>7975+23925</f>
        <v>31900</v>
      </c>
      <c r="D274" s="4">
        <f t="shared" si="9"/>
        <v>15950</v>
      </c>
      <c r="E274" s="4">
        <f t="shared" si="10"/>
        <v>1642.85</v>
      </c>
    </row>
    <row r="275" spans="1:5">
      <c r="A275" s="8">
        <v>272</v>
      </c>
      <c r="B275" s="4">
        <v>34511</v>
      </c>
      <c r="C275" s="4">
        <v>0</v>
      </c>
      <c r="D275" s="4">
        <f t="shared" si="9"/>
        <v>0</v>
      </c>
      <c r="E275" s="4">
        <f t="shared" si="10"/>
        <v>0</v>
      </c>
    </row>
    <row r="276" spans="1:5">
      <c r="A276" s="8">
        <v>273</v>
      </c>
      <c r="B276" s="4">
        <v>34512</v>
      </c>
      <c r="C276" s="4">
        <f>412.5+1237.5</f>
        <v>1650</v>
      </c>
      <c r="D276" s="4">
        <f t="shared" si="9"/>
        <v>825</v>
      </c>
      <c r="E276" s="4">
        <f t="shared" si="10"/>
        <v>84.974999999999994</v>
      </c>
    </row>
    <row r="277" spans="1:5">
      <c r="A277" s="8">
        <v>274</v>
      </c>
      <c r="B277" s="4">
        <v>34513</v>
      </c>
      <c r="C277" s="4">
        <v>0</v>
      </c>
      <c r="D277" s="4">
        <f t="shared" si="9"/>
        <v>0</v>
      </c>
      <c r="E277" s="4">
        <f t="shared" si="10"/>
        <v>0</v>
      </c>
    </row>
    <row r="278" spans="1:5">
      <c r="A278" s="8">
        <v>275</v>
      </c>
      <c r="B278" s="4">
        <v>34514</v>
      </c>
      <c r="C278" s="4">
        <f>625+1875</f>
        <v>2500</v>
      </c>
      <c r="D278" s="4">
        <f t="shared" si="9"/>
        <v>1250</v>
      </c>
      <c r="E278" s="4">
        <f t="shared" si="10"/>
        <v>128.75</v>
      </c>
    </row>
    <row r="279" spans="1:5">
      <c r="A279" s="8">
        <v>276</v>
      </c>
      <c r="B279" s="4">
        <v>34515</v>
      </c>
      <c r="C279" s="4">
        <f>1250+3750</f>
        <v>5000</v>
      </c>
      <c r="D279" s="4">
        <f t="shared" si="9"/>
        <v>2500</v>
      </c>
      <c r="E279" s="4">
        <f t="shared" si="10"/>
        <v>257.5</v>
      </c>
    </row>
    <row r="280" spans="1:5">
      <c r="A280" s="8">
        <v>277</v>
      </c>
      <c r="B280" s="4">
        <v>34516</v>
      </c>
      <c r="C280" s="4">
        <f>412.5+1237.5</f>
        <v>1650</v>
      </c>
      <c r="D280" s="4">
        <f t="shared" si="9"/>
        <v>825</v>
      </c>
      <c r="E280" s="4">
        <f t="shared" si="10"/>
        <v>84.974999999999994</v>
      </c>
    </row>
    <row r="281" spans="1:5">
      <c r="A281" s="8">
        <v>278</v>
      </c>
      <c r="B281" s="4">
        <v>34517</v>
      </c>
      <c r="C281" s="4">
        <v>0</v>
      </c>
      <c r="D281" s="4">
        <f t="shared" si="9"/>
        <v>0</v>
      </c>
      <c r="E281" s="4">
        <f t="shared" si="10"/>
        <v>0</v>
      </c>
    </row>
    <row r="282" spans="1:5">
      <c r="A282" s="8">
        <v>279</v>
      </c>
      <c r="B282" s="4">
        <v>34518</v>
      </c>
      <c r="C282" s="4">
        <f>1237.5+3712.5</f>
        <v>4950</v>
      </c>
      <c r="D282" s="4">
        <f t="shared" si="9"/>
        <v>2475</v>
      </c>
      <c r="E282" s="4">
        <f t="shared" si="10"/>
        <v>254.92500000000001</v>
      </c>
    </row>
    <row r="283" spans="1:5">
      <c r="A283" s="8">
        <v>280</v>
      </c>
      <c r="B283" s="4">
        <v>34519</v>
      </c>
      <c r="C283" s="4">
        <f>937.5+2812.5</f>
        <v>3750</v>
      </c>
      <c r="D283" s="4">
        <f t="shared" si="9"/>
        <v>1875</v>
      </c>
      <c r="E283" s="4">
        <f t="shared" si="10"/>
        <v>193.125</v>
      </c>
    </row>
    <row r="284" spans="1:5">
      <c r="A284" s="8">
        <v>281</v>
      </c>
      <c r="B284" s="4">
        <v>34520</v>
      </c>
      <c r="C284" s="4">
        <f>825+2475</f>
        <v>3300</v>
      </c>
      <c r="D284" s="4">
        <f t="shared" si="9"/>
        <v>1650</v>
      </c>
      <c r="E284" s="4">
        <f t="shared" si="10"/>
        <v>169.95</v>
      </c>
    </row>
    <row r="285" spans="1:5">
      <c r="A285" s="8">
        <v>282</v>
      </c>
      <c r="B285" s="4">
        <v>34521</v>
      </c>
      <c r="C285" s="4">
        <f>412.5+1237.5</f>
        <v>1650</v>
      </c>
      <c r="D285" s="4">
        <f t="shared" si="9"/>
        <v>825</v>
      </c>
      <c r="E285" s="4">
        <f t="shared" si="10"/>
        <v>84.974999999999994</v>
      </c>
    </row>
    <row r="286" spans="1:5">
      <c r="A286" s="8">
        <v>283</v>
      </c>
      <c r="B286" s="4">
        <v>34522</v>
      </c>
      <c r="C286" s="4">
        <f>825+2475</f>
        <v>3300</v>
      </c>
      <c r="D286" s="4">
        <f t="shared" si="9"/>
        <v>1650</v>
      </c>
      <c r="E286" s="4">
        <f t="shared" si="10"/>
        <v>169.95</v>
      </c>
    </row>
    <row r="287" spans="1:5">
      <c r="A287" s="8">
        <v>284</v>
      </c>
      <c r="B287" s="4">
        <v>34523</v>
      </c>
      <c r="C287" s="4">
        <v>0</v>
      </c>
      <c r="D287" s="4">
        <f t="shared" si="9"/>
        <v>0</v>
      </c>
      <c r="E287" s="4">
        <f t="shared" si="10"/>
        <v>0</v>
      </c>
    </row>
    <row r="288" spans="1:5">
      <c r="A288" s="8">
        <v>285</v>
      </c>
      <c r="B288" s="4">
        <v>34524</v>
      </c>
      <c r="C288" s="4">
        <f>325+975</f>
        <v>1300</v>
      </c>
      <c r="D288" s="4">
        <f t="shared" si="9"/>
        <v>650</v>
      </c>
      <c r="E288" s="4">
        <f t="shared" si="10"/>
        <v>66.95</v>
      </c>
    </row>
    <row r="289" spans="1:5">
      <c r="A289" s="8">
        <v>286</v>
      </c>
      <c r="B289" s="4">
        <v>34525</v>
      </c>
      <c r="C289" s="4">
        <f>312.5+937.5</f>
        <v>1250</v>
      </c>
      <c r="D289" s="4">
        <f t="shared" si="9"/>
        <v>625</v>
      </c>
      <c r="E289" s="4">
        <f t="shared" si="10"/>
        <v>64.375</v>
      </c>
    </row>
    <row r="290" spans="1:5">
      <c r="A290" s="8">
        <v>287</v>
      </c>
      <c r="B290" s="4">
        <v>34526</v>
      </c>
      <c r="C290" s="4">
        <v>0</v>
      </c>
      <c r="D290" s="4">
        <f t="shared" si="9"/>
        <v>0</v>
      </c>
      <c r="E290" s="4">
        <f t="shared" si="10"/>
        <v>0</v>
      </c>
    </row>
    <row r="291" spans="1:5">
      <c r="A291" s="8">
        <v>288</v>
      </c>
      <c r="B291" s="4">
        <v>34527</v>
      </c>
      <c r="C291" s="4">
        <f>412.5+1237.5</f>
        <v>1650</v>
      </c>
      <c r="D291" s="4">
        <f t="shared" si="9"/>
        <v>825</v>
      </c>
      <c r="E291" s="4">
        <f t="shared" si="10"/>
        <v>84.974999999999994</v>
      </c>
    </row>
    <row r="292" spans="1:5">
      <c r="A292" s="8">
        <v>289</v>
      </c>
      <c r="B292" s="4">
        <v>34528</v>
      </c>
      <c r="C292" s="4">
        <v>0</v>
      </c>
      <c r="D292" s="4">
        <f t="shared" si="9"/>
        <v>0</v>
      </c>
      <c r="E292" s="4">
        <f t="shared" si="10"/>
        <v>0</v>
      </c>
    </row>
    <row r="293" spans="1:5">
      <c r="A293" s="8">
        <v>290</v>
      </c>
      <c r="B293" s="4">
        <v>34529</v>
      </c>
      <c r="C293" s="4">
        <v>0</v>
      </c>
      <c r="D293" s="4">
        <f t="shared" si="9"/>
        <v>0</v>
      </c>
      <c r="E293" s="4">
        <f t="shared" si="10"/>
        <v>0</v>
      </c>
    </row>
    <row r="294" spans="1:5">
      <c r="A294" s="8">
        <v>291</v>
      </c>
      <c r="B294" s="4">
        <v>34530</v>
      </c>
      <c r="C294" s="4">
        <f>412.5+1237.5</f>
        <v>1650</v>
      </c>
      <c r="D294" s="4">
        <f t="shared" si="9"/>
        <v>825</v>
      </c>
      <c r="E294" s="4">
        <f t="shared" si="10"/>
        <v>84.974999999999994</v>
      </c>
    </row>
    <row r="295" spans="1:5">
      <c r="A295" s="8">
        <v>292</v>
      </c>
      <c r="B295" s="4">
        <v>34531</v>
      </c>
      <c r="C295" s="4">
        <f>550+1650</f>
        <v>2200</v>
      </c>
      <c r="D295" s="4">
        <f t="shared" si="9"/>
        <v>1100</v>
      </c>
      <c r="E295" s="4">
        <f t="shared" si="10"/>
        <v>113.3</v>
      </c>
    </row>
    <row r="296" spans="1:5">
      <c r="A296" s="8">
        <v>293</v>
      </c>
      <c r="B296" s="4">
        <v>34532</v>
      </c>
      <c r="C296" s="4">
        <f>1250+3750</f>
        <v>5000</v>
      </c>
      <c r="D296" s="4">
        <f t="shared" si="9"/>
        <v>2500</v>
      </c>
      <c r="E296" s="4">
        <f t="shared" si="10"/>
        <v>257.5</v>
      </c>
    </row>
    <row r="297" spans="1:5">
      <c r="A297" s="8">
        <v>294</v>
      </c>
      <c r="B297" s="4">
        <v>34533</v>
      </c>
      <c r="C297" s="4">
        <f>1250+3750</f>
        <v>5000</v>
      </c>
      <c r="D297" s="4">
        <f t="shared" si="9"/>
        <v>2500</v>
      </c>
      <c r="E297" s="4">
        <f t="shared" si="10"/>
        <v>257.5</v>
      </c>
    </row>
    <row r="298" spans="1:5">
      <c r="A298" s="8">
        <v>295</v>
      </c>
      <c r="B298" s="4">
        <v>34534</v>
      </c>
      <c r="C298" s="4">
        <f>1250+3750</f>
        <v>5000</v>
      </c>
      <c r="D298" s="4">
        <f t="shared" si="9"/>
        <v>2500</v>
      </c>
      <c r="E298" s="4">
        <f t="shared" si="10"/>
        <v>257.5</v>
      </c>
    </row>
    <row r="299" spans="1:5">
      <c r="A299" s="8">
        <v>296</v>
      </c>
      <c r="B299" s="4">
        <v>34535</v>
      </c>
      <c r="C299" s="4">
        <v>0</v>
      </c>
      <c r="D299" s="4">
        <f t="shared" si="9"/>
        <v>0</v>
      </c>
      <c r="E299" s="4">
        <f t="shared" si="10"/>
        <v>0</v>
      </c>
    </row>
    <row r="300" spans="1:5">
      <c r="A300" s="8">
        <v>297</v>
      </c>
      <c r="B300" s="4">
        <v>34536</v>
      </c>
      <c r="C300" s="4">
        <f>700+2100</f>
        <v>2800</v>
      </c>
      <c r="D300" s="4">
        <f t="shared" si="9"/>
        <v>1400</v>
      </c>
      <c r="E300" s="4">
        <f t="shared" si="10"/>
        <v>144.20000000000002</v>
      </c>
    </row>
    <row r="301" spans="1:5">
      <c r="A301" s="8">
        <v>298</v>
      </c>
      <c r="B301" s="4">
        <v>34537</v>
      </c>
      <c r="C301" s="4">
        <f>937.5+2812.5</f>
        <v>3750</v>
      </c>
      <c r="D301" s="4">
        <f t="shared" si="9"/>
        <v>1875</v>
      </c>
      <c r="E301" s="4">
        <f t="shared" si="10"/>
        <v>193.125</v>
      </c>
    </row>
    <row r="302" spans="1:5">
      <c r="A302" s="8">
        <v>299</v>
      </c>
      <c r="B302" s="4">
        <v>34538</v>
      </c>
      <c r="C302" s="4">
        <f>412.5+1237.5</f>
        <v>1650</v>
      </c>
      <c r="D302" s="4">
        <f t="shared" si="9"/>
        <v>825</v>
      </c>
      <c r="E302" s="4">
        <f t="shared" si="10"/>
        <v>84.974999999999994</v>
      </c>
    </row>
    <row r="303" spans="1:5">
      <c r="A303" s="8">
        <v>300</v>
      </c>
      <c r="B303" s="4">
        <v>34539</v>
      </c>
      <c r="C303" s="4">
        <f>412.5+1237.5</f>
        <v>1650</v>
      </c>
      <c r="D303" s="4">
        <f t="shared" si="9"/>
        <v>825</v>
      </c>
      <c r="E303" s="4">
        <f t="shared" si="10"/>
        <v>84.974999999999994</v>
      </c>
    </row>
    <row r="304" spans="1:5">
      <c r="A304" s="8">
        <v>301</v>
      </c>
      <c r="B304" s="4">
        <v>34540</v>
      </c>
      <c r="C304" s="4">
        <f>1100+3300</f>
        <v>4400</v>
      </c>
      <c r="D304" s="4">
        <f t="shared" si="9"/>
        <v>2200</v>
      </c>
      <c r="E304" s="4">
        <f t="shared" si="10"/>
        <v>226.6</v>
      </c>
    </row>
    <row r="305" spans="1:5">
      <c r="A305" s="8">
        <v>302</v>
      </c>
      <c r="B305" s="4">
        <v>34541</v>
      </c>
      <c r="C305" s="4">
        <f>312.5+937.5</f>
        <v>1250</v>
      </c>
      <c r="D305" s="4">
        <f t="shared" si="9"/>
        <v>625</v>
      </c>
      <c r="E305" s="4">
        <f t="shared" si="10"/>
        <v>64.375</v>
      </c>
    </row>
    <row r="306" spans="1:5">
      <c r="A306" s="8">
        <v>303</v>
      </c>
      <c r="B306" s="4">
        <v>34542</v>
      </c>
      <c r="C306" s="4">
        <v>0</v>
      </c>
      <c r="D306" s="4">
        <f t="shared" si="9"/>
        <v>0</v>
      </c>
      <c r="E306" s="4">
        <f t="shared" si="10"/>
        <v>0</v>
      </c>
    </row>
    <row r="307" spans="1:5">
      <c r="A307" s="8">
        <v>304</v>
      </c>
      <c r="B307" s="4">
        <v>34543</v>
      </c>
      <c r="C307" s="4">
        <f>325+975</f>
        <v>1300</v>
      </c>
      <c r="D307" s="4">
        <f t="shared" si="9"/>
        <v>650</v>
      </c>
      <c r="E307" s="4">
        <f t="shared" si="10"/>
        <v>66.95</v>
      </c>
    </row>
    <row r="308" spans="1:5">
      <c r="A308" s="8">
        <v>305</v>
      </c>
      <c r="B308" s="4">
        <v>34544</v>
      </c>
      <c r="C308" s="4">
        <v>0</v>
      </c>
      <c r="D308" s="4">
        <f t="shared" si="9"/>
        <v>0</v>
      </c>
      <c r="E308" s="4">
        <f t="shared" si="10"/>
        <v>0</v>
      </c>
    </row>
    <row r="309" spans="1:5">
      <c r="A309" s="8">
        <v>306</v>
      </c>
      <c r="B309" s="4">
        <v>34545</v>
      </c>
      <c r="C309" s="4">
        <f>412.5+1237.5</f>
        <v>1650</v>
      </c>
      <c r="D309" s="4">
        <f t="shared" si="9"/>
        <v>825</v>
      </c>
      <c r="E309" s="4">
        <f t="shared" si="10"/>
        <v>84.974999999999994</v>
      </c>
    </row>
    <row r="310" spans="1:5">
      <c r="A310" s="8">
        <v>307</v>
      </c>
      <c r="B310" s="4">
        <v>34546</v>
      </c>
      <c r="C310" s="4">
        <f>950+2850</f>
        <v>3800</v>
      </c>
      <c r="D310" s="4">
        <f t="shared" si="9"/>
        <v>1900</v>
      </c>
      <c r="E310" s="4">
        <f t="shared" si="10"/>
        <v>195.7</v>
      </c>
    </row>
    <row r="311" spans="1:5">
      <c r="A311" s="8">
        <v>308</v>
      </c>
      <c r="B311" s="4">
        <v>34547</v>
      </c>
      <c r="C311" s="4">
        <v>0</v>
      </c>
      <c r="D311" s="4">
        <f t="shared" si="9"/>
        <v>0</v>
      </c>
      <c r="E311" s="4">
        <f t="shared" si="10"/>
        <v>0</v>
      </c>
    </row>
    <row r="312" spans="1:5">
      <c r="A312" s="8">
        <v>309</v>
      </c>
      <c r="B312" s="4">
        <v>34548</v>
      </c>
      <c r="C312" s="4">
        <v>0</v>
      </c>
      <c r="D312" s="4">
        <f t="shared" si="9"/>
        <v>0</v>
      </c>
      <c r="E312" s="4">
        <f t="shared" si="10"/>
        <v>0</v>
      </c>
    </row>
    <row r="313" spans="1:5">
      <c r="A313" s="8">
        <v>310</v>
      </c>
      <c r="B313" s="4">
        <v>34549</v>
      </c>
      <c r="C313" s="4">
        <f>275+825</f>
        <v>1100</v>
      </c>
      <c r="D313" s="4">
        <f t="shared" si="9"/>
        <v>550</v>
      </c>
      <c r="E313" s="4">
        <f t="shared" si="10"/>
        <v>56.65</v>
      </c>
    </row>
    <row r="314" spans="1:5">
      <c r="A314" s="8">
        <v>311</v>
      </c>
      <c r="B314" s="4">
        <v>34550</v>
      </c>
      <c r="C314" s="4">
        <f>275+825</f>
        <v>1100</v>
      </c>
      <c r="D314" s="4">
        <f t="shared" si="9"/>
        <v>550</v>
      </c>
      <c r="E314" s="4">
        <f t="shared" si="10"/>
        <v>56.65</v>
      </c>
    </row>
    <row r="315" spans="1:5">
      <c r="A315" s="8">
        <v>312</v>
      </c>
      <c r="B315" s="4">
        <v>34551</v>
      </c>
      <c r="C315" s="4">
        <f>275+825</f>
        <v>1100</v>
      </c>
      <c r="D315" s="4">
        <f t="shared" si="9"/>
        <v>550</v>
      </c>
      <c r="E315" s="4">
        <f t="shared" si="10"/>
        <v>56.65</v>
      </c>
    </row>
    <row r="316" spans="1:5">
      <c r="A316" s="8">
        <v>313</v>
      </c>
      <c r="B316" s="4">
        <v>34552</v>
      </c>
      <c r="C316" s="4">
        <f>325+975</f>
        <v>1300</v>
      </c>
      <c r="D316" s="4">
        <f t="shared" si="9"/>
        <v>650</v>
      </c>
      <c r="E316" s="4">
        <f t="shared" si="10"/>
        <v>66.95</v>
      </c>
    </row>
    <row r="317" spans="1:5">
      <c r="A317" s="8">
        <v>314</v>
      </c>
      <c r="B317" s="4">
        <v>34553</v>
      </c>
      <c r="C317" s="4">
        <v>1400</v>
      </c>
      <c r="D317" s="4">
        <f t="shared" si="9"/>
        <v>700</v>
      </c>
      <c r="E317" s="4">
        <f t="shared" si="10"/>
        <v>72.100000000000009</v>
      </c>
    </row>
    <row r="318" spans="1:5">
      <c r="A318" s="8">
        <v>315</v>
      </c>
      <c r="B318" s="4">
        <v>34554</v>
      </c>
      <c r="C318" s="4">
        <v>0</v>
      </c>
      <c r="D318" s="4">
        <f t="shared" si="9"/>
        <v>0</v>
      </c>
      <c r="E318" s="4">
        <f t="shared" si="10"/>
        <v>0</v>
      </c>
    </row>
    <row r="319" spans="1:5">
      <c r="A319" s="8">
        <v>316</v>
      </c>
      <c r="B319" s="4">
        <v>34555</v>
      </c>
      <c r="C319" s="4">
        <v>0</v>
      </c>
      <c r="D319" s="4">
        <f t="shared" si="9"/>
        <v>0</v>
      </c>
      <c r="E319" s="4">
        <f t="shared" si="10"/>
        <v>0</v>
      </c>
    </row>
    <row r="320" spans="1:5">
      <c r="A320" s="8">
        <v>317</v>
      </c>
      <c r="B320" s="4">
        <v>34556</v>
      </c>
      <c r="C320" s="4">
        <f>312.5+937.5</f>
        <v>1250</v>
      </c>
      <c r="D320" s="4">
        <f t="shared" si="9"/>
        <v>625</v>
      </c>
      <c r="E320" s="4">
        <f t="shared" si="10"/>
        <v>64.375</v>
      </c>
    </row>
    <row r="321" spans="1:5">
      <c r="A321" s="8">
        <v>318</v>
      </c>
      <c r="B321" s="4">
        <v>34557</v>
      </c>
      <c r="C321" s="4">
        <v>0</v>
      </c>
      <c r="D321" s="4">
        <f t="shared" si="9"/>
        <v>0</v>
      </c>
      <c r="E321" s="4">
        <f t="shared" si="10"/>
        <v>0</v>
      </c>
    </row>
    <row r="322" spans="1:5">
      <c r="A322" s="8">
        <v>319</v>
      </c>
      <c r="B322" s="4">
        <v>34558</v>
      </c>
      <c r="C322" s="4">
        <v>0</v>
      </c>
      <c r="D322" s="4">
        <f t="shared" si="9"/>
        <v>0</v>
      </c>
      <c r="E322" s="4">
        <f t="shared" si="10"/>
        <v>0</v>
      </c>
    </row>
    <row r="323" spans="1:5">
      <c r="A323" s="8">
        <v>320</v>
      </c>
      <c r="B323" s="4">
        <v>34559</v>
      </c>
      <c r="C323" s="4">
        <f>275+825</f>
        <v>1100</v>
      </c>
      <c r="D323" s="4">
        <f t="shared" si="9"/>
        <v>550</v>
      </c>
      <c r="E323" s="4">
        <f t="shared" si="10"/>
        <v>56.65</v>
      </c>
    </row>
    <row r="324" spans="1:5">
      <c r="A324" s="8">
        <v>321</v>
      </c>
      <c r="B324" s="4">
        <v>34560</v>
      </c>
      <c r="C324" s="4">
        <f>550+1650</f>
        <v>2200</v>
      </c>
      <c r="D324" s="4">
        <f t="shared" si="9"/>
        <v>1100</v>
      </c>
      <c r="E324" s="4">
        <f t="shared" si="10"/>
        <v>113.3</v>
      </c>
    </row>
    <row r="325" spans="1:5">
      <c r="A325" s="8">
        <v>322</v>
      </c>
      <c r="B325" s="4">
        <v>34561</v>
      </c>
      <c r="C325" s="4">
        <f>0</f>
        <v>0</v>
      </c>
      <c r="D325" s="4">
        <f t="shared" ref="D325:D388" si="11">C325*50/100</f>
        <v>0</v>
      </c>
      <c r="E325" s="4">
        <f t="shared" ref="E325:E388" si="12">D325*10.3/100</f>
        <v>0</v>
      </c>
    </row>
    <row r="326" spans="1:5">
      <c r="A326" s="8">
        <v>323</v>
      </c>
      <c r="B326" s="4">
        <v>34562</v>
      </c>
      <c r="C326" s="4">
        <v>0</v>
      </c>
      <c r="D326" s="4">
        <f t="shared" si="11"/>
        <v>0</v>
      </c>
      <c r="E326" s="4">
        <f t="shared" si="12"/>
        <v>0</v>
      </c>
    </row>
    <row r="327" spans="1:5">
      <c r="A327" s="8">
        <v>324</v>
      </c>
      <c r="B327" s="4">
        <v>34563</v>
      </c>
      <c r="C327" s="4">
        <v>0</v>
      </c>
      <c r="D327" s="4">
        <f t="shared" si="11"/>
        <v>0</v>
      </c>
      <c r="E327" s="4">
        <f t="shared" si="12"/>
        <v>0</v>
      </c>
    </row>
    <row r="328" spans="1:5">
      <c r="A328" s="8">
        <v>325</v>
      </c>
      <c r="B328" s="4">
        <v>34564</v>
      </c>
      <c r="C328" s="4">
        <v>0</v>
      </c>
      <c r="D328" s="4">
        <f t="shared" si="11"/>
        <v>0</v>
      </c>
      <c r="E328" s="4">
        <f t="shared" si="12"/>
        <v>0</v>
      </c>
    </row>
    <row r="329" spans="1:5">
      <c r="A329" s="8">
        <v>326</v>
      </c>
      <c r="B329" s="4">
        <v>34565</v>
      </c>
      <c r="C329" s="4">
        <f>412.5+1237.5</f>
        <v>1650</v>
      </c>
      <c r="D329" s="4">
        <f t="shared" si="11"/>
        <v>825</v>
      </c>
      <c r="E329" s="4">
        <f t="shared" si="12"/>
        <v>84.974999999999994</v>
      </c>
    </row>
    <row r="330" spans="1:5">
      <c r="A330" s="8">
        <v>327</v>
      </c>
      <c r="B330" s="4">
        <v>34566</v>
      </c>
      <c r="C330" s="4">
        <f>1650+4950</f>
        <v>6600</v>
      </c>
      <c r="D330" s="4">
        <f t="shared" si="11"/>
        <v>3300</v>
      </c>
      <c r="E330" s="4">
        <f t="shared" si="12"/>
        <v>339.9</v>
      </c>
    </row>
    <row r="331" spans="1:5">
      <c r="A331" s="8">
        <v>328</v>
      </c>
      <c r="B331" s="4">
        <v>34567</v>
      </c>
      <c r="C331" s="4">
        <f>1650+4950</f>
        <v>6600</v>
      </c>
      <c r="D331" s="4">
        <f t="shared" si="11"/>
        <v>3300</v>
      </c>
      <c r="E331" s="4">
        <f t="shared" si="12"/>
        <v>339.9</v>
      </c>
    </row>
    <row r="332" spans="1:5">
      <c r="A332" s="8">
        <v>329</v>
      </c>
      <c r="B332" s="4">
        <v>34568</v>
      </c>
      <c r="C332" s="4">
        <f>1650+4950</f>
        <v>6600</v>
      </c>
      <c r="D332" s="4">
        <f t="shared" si="11"/>
        <v>3300</v>
      </c>
      <c r="E332" s="4">
        <f t="shared" si="12"/>
        <v>339.9</v>
      </c>
    </row>
    <row r="333" spans="1:5">
      <c r="A333" s="8">
        <v>330</v>
      </c>
      <c r="B333" s="4">
        <v>34569</v>
      </c>
      <c r="C333" s="4">
        <f>350+1050</f>
        <v>1400</v>
      </c>
      <c r="D333" s="4">
        <f t="shared" si="11"/>
        <v>700</v>
      </c>
      <c r="E333" s="4">
        <f t="shared" si="12"/>
        <v>72.100000000000009</v>
      </c>
    </row>
    <row r="334" spans="1:5">
      <c r="A334" s="8">
        <v>331</v>
      </c>
      <c r="B334" s="4">
        <v>34570</v>
      </c>
      <c r="C334" s="4">
        <f>7225+21675</f>
        <v>28900</v>
      </c>
      <c r="D334" s="4">
        <f t="shared" si="11"/>
        <v>14450</v>
      </c>
      <c r="E334" s="4">
        <f t="shared" si="12"/>
        <v>1488.35</v>
      </c>
    </row>
    <row r="335" spans="1:5">
      <c r="A335" s="8">
        <v>332</v>
      </c>
      <c r="B335" s="4">
        <v>34571</v>
      </c>
      <c r="C335" s="4">
        <f>412.5+1237.5</f>
        <v>1650</v>
      </c>
      <c r="D335" s="4">
        <f t="shared" si="11"/>
        <v>825</v>
      </c>
      <c r="E335" s="4">
        <f t="shared" si="12"/>
        <v>84.974999999999994</v>
      </c>
    </row>
    <row r="336" spans="1:5">
      <c r="A336" s="8">
        <v>333</v>
      </c>
      <c r="B336" s="4">
        <v>34572</v>
      </c>
      <c r="C336" s="4">
        <f>825+2475</f>
        <v>3300</v>
      </c>
      <c r="D336" s="4">
        <f t="shared" si="11"/>
        <v>1650</v>
      </c>
      <c r="E336" s="4">
        <f t="shared" si="12"/>
        <v>169.95</v>
      </c>
    </row>
    <row r="337" spans="1:5">
      <c r="A337" s="8">
        <v>334</v>
      </c>
      <c r="B337" s="4">
        <v>34573</v>
      </c>
      <c r="C337" s="4">
        <f>937.5+2812.5</f>
        <v>3750</v>
      </c>
      <c r="D337" s="4">
        <f t="shared" si="11"/>
        <v>1875</v>
      </c>
      <c r="E337" s="4">
        <f t="shared" si="12"/>
        <v>193.125</v>
      </c>
    </row>
    <row r="338" spans="1:5">
      <c r="A338" s="8">
        <v>335</v>
      </c>
      <c r="B338" s="4">
        <v>34574</v>
      </c>
      <c r="C338" s="4">
        <v>0</v>
      </c>
      <c r="D338" s="4">
        <f t="shared" si="11"/>
        <v>0</v>
      </c>
      <c r="E338" s="4">
        <f t="shared" si="12"/>
        <v>0</v>
      </c>
    </row>
    <row r="339" spans="1:5">
      <c r="A339" s="8">
        <v>336</v>
      </c>
      <c r="B339" s="4">
        <v>34575</v>
      </c>
      <c r="C339" s="4">
        <f>937.5+2812.5</f>
        <v>3750</v>
      </c>
      <c r="D339" s="4">
        <f t="shared" si="11"/>
        <v>1875</v>
      </c>
      <c r="E339" s="4">
        <f t="shared" si="12"/>
        <v>193.125</v>
      </c>
    </row>
    <row r="340" spans="1:5">
      <c r="A340" s="8">
        <v>337</v>
      </c>
      <c r="B340" s="4">
        <v>34576</v>
      </c>
      <c r="C340" s="4">
        <f>312.5+937.5</f>
        <v>1250</v>
      </c>
      <c r="D340" s="4">
        <f t="shared" si="11"/>
        <v>625</v>
      </c>
      <c r="E340" s="4">
        <f t="shared" si="12"/>
        <v>64.375</v>
      </c>
    </row>
    <row r="341" spans="1:5">
      <c r="A341" s="8">
        <v>338</v>
      </c>
      <c r="B341" s="4">
        <v>34577</v>
      </c>
      <c r="C341" s="4">
        <f>625+1875</f>
        <v>2500</v>
      </c>
      <c r="D341" s="4">
        <f t="shared" si="11"/>
        <v>1250</v>
      </c>
      <c r="E341" s="4">
        <f t="shared" si="12"/>
        <v>128.75</v>
      </c>
    </row>
    <row r="342" spans="1:5">
      <c r="A342" s="8">
        <v>339</v>
      </c>
      <c r="B342" s="4">
        <v>34578</v>
      </c>
      <c r="C342" s="4">
        <f>312.5+937.5</f>
        <v>1250</v>
      </c>
      <c r="D342" s="4">
        <f t="shared" si="11"/>
        <v>625</v>
      </c>
      <c r="E342" s="4">
        <f t="shared" si="12"/>
        <v>64.375</v>
      </c>
    </row>
    <row r="343" spans="1:5">
      <c r="A343" s="8">
        <v>340</v>
      </c>
      <c r="B343" s="4">
        <v>34579</v>
      </c>
      <c r="C343" s="4">
        <f>1650+4950</f>
        <v>6600</v>
      </c>
      <c r="D343" s="4">
        <f t="shared" si="11"/>
        <v>3300</v>
      </c>
      <c r="E343" s="4">
        <f t="shared" si="12"/>
        <v>339.9</v>
      </c>
    </row>
    <row r="344" spans="1:5">
      <c r="A344" s="8">
        <v>341</v>
      </c>
      <c r="B344" s="4">
        <v>34580</v>
      </c>
      <c r="C344" s="4">
        <v>0</v>
      </c>
      <c r="D344" s="4">
        <f t="shared" si="11"/>
        <v>0</v>
      </c>
      <c r="E344" s="4">
        <f t="shared" si="12"/>
        <v>0</v>
      </c>
    </row>
    <row r="345" spans="1:5">
      <c r="A345" s="8">
        <v>342</v>
      </c>
      <c r="B345" s="4">
        <v>34581</v>
      </c>
      <c r="C345" s="4">
        <f>1237.5+3712.5</f>
        <v>4950</v>
      </c>
      <c r="D345" s="4">
        <f t="shared" si="11"/>
        <v>2475</v>
      </c>
      <c r="E345" s="4">
        <f t="shared" si="12"/>
        <v>254.92500000000001</v>
      </c>
    </row>
    <row r="346" spans="1:5">
      <c r="A346" s="8">
        <v>343</v>
      </c>
      <c r="B346" s="4">
        <v>34582</v>
      </c>
      <c r="C346" s="4">
        <f>700+2100</f>
        <v>2800</v>
      </c>
      <c r="D346" s="4">
        <f t="shared" si="11"/>
        <v>1400</v>
      </c>
      <c r="E346" s="4">
        <f t="shared" si="12"/>
        <v>144.20000000000002</v>
      </c>
    </row>
    <row r="347" spans="1:5">
      <c r="A347" s="8">
        <v>344</v>
      </c>
      <c r="B347" s="4">
        <v>34583</v>
      </c>
      <c r="C347" s="4">
        <f>1050+3150</f>
        <v>4200</v>
      </c>
      <c r="D347" s="4">
        <f t="shared" si="11"/>
        <v>2100</v>
      </c>
      <c r="E347" s="4">
        <f t="shared" si="12"/>
        <v>216.3</v>
      </c>
    </row>
    <row r="348" spans="1:5">
      <c r="A348" s="8">
        <v>345</v>
      </c>
      <c r="B348" s="4">
        <v>34584</v>
      </c>
      <c r="C348" s="4">
        <f>475+1425</f>
        <v>1900</v>
      </c>
      <c r="D348" s="4">
        <f t="shared" si="11"/>
        <v>950</v>
      </c>
      <c r="E348" s="4">
        <f t="shared" si="12"/>
        <v>97.85</v>
      </c>
    </row>
    <row r="349" spans="1:5">
      <c r="A349" s="8">
        <v>346</v>
      </c>
      <c r="B349" s="4">
        <v>34585</v>
      </c>
      <c r="C349" s="4">
        <f>2887.5+8662.5</f>
        <v>11550</v>
      </c>
      <c r="D349" s="4">
        <f t="shared" si="11"/>
        <v>5775</v>
      </c>
      <c r="E349" s="4">
        <f t="shared" si="12"/>
        <v>594.82500000000005</v>
      </c>
    </row>
    <row r="350" spans="1:5">
      <c r="A350" s="8">
        <v>347</v>
      </c>
      <c r="B350" s="4">
        <v>34586</v>
      </c>
      <c r="C350" s="4">
        <v>0</v>
      </c>
      <c r="D350" s="4">
        <f t="shared" si="11"/>
        <v>0</v>
      </c>
      <c r="E350" s="4">
        <f t="shared" si="12"/>
        <v>0</v>
      </c>
    </row>
    <row r="351" spans="1:5">
      <c r="A351" s="8">
        <v>348</v>
      </c>
      <c r="B351" s="4">
        <v>34587</v>
      </c>
      <c r="C351" s="4">
        <f>937.5+2812.5</f>
        <v>3750</v>
      </c>
      <c r="D351" s="4">
        <f t="shared" si="11"/>
        <v>1875</v>
      </c>
      <c r="E351" s="4">
        <f t="shared" si="12"/>
        <v>193.125</v>
      </c>
    </row>
    <row r="352" spans="1:5">
      <c r="A352" s="8">
        <v>349</v>
      </c>
      <c r="B352" s="4">
        <v>34588</v>
      </c>
      <c r="C352" s="4">
        <f>825+2475</f>
        <v>3300</v>
      </c>
      <c r="D352" s="4">
        <f t="shared" si="11"/>
        <v>1650</v>
      </c>
      <c r="E352" s="4">
        <f t="shared" si="12"/>
        <v>169.95</v>
      </c>
    </row>
    <row r="353" spans="1:5">
      <c r="A353" s="8">
        <v>350</v>
      </c>
      <c r="B353" s="4">
        <v>34589</v>
      </c>
      <c r="C353" s="4">
        <f>825+2475</f>
        <v>3300</v>
      </c>
      <c r="D353" s="4">
        <f t="shared" si="11"/>
        <v>1650</v>
      </c>
      <c r="E353" s="4">
        <f t="shared" si="12"/>
        <v>169.95</v>
      </c>
    </row>
    <row r="354" spans="1:5">
      <c r="A354" s="8">
        <v>351</v>
      </c>
      <c r="B354" s="4">
        <v>34590</v>
      </c>
      <c r="C354" s="4">
        <f>625+1875</f>
        <v>2500</v>
      </c>
      <c r="D354" s="4">
        <f t="shared" si="11"/>
        <v>1250</v>
      </c>
      <c r="E354" s="4">
        <f t="shared" si="12"/>
        <v>128.75</v>
      </c>
    </row>
    <row r="355" spans="1:5">
      <c r="A355" s="8">
        <v>352</v>
      </c>
      <c r="B355" s="4">
        <v>34591</v>
      </c>
      <c r="C355" s="4">
        <v>0</v>
      </c>
      <c r="D355" s="4">
        <f t="shared" si="11"/>
        <v>0</v>
      </c>
      <c r="E355" s="4">
        <f t="shared" si="12"/>
        <v>0</v>
      </c>
    </row>
    <row r="356" spans="1:5">
      <c r="A356" s="8">
        <v>353</v>
      </c>
      <c r="B356" s="4">
        <v>34592</v>
      </c>
      <c r="C356" s="4">
        <v>0</v>
      </c>
      <c r="D356" s="4">
        <f t="shared" si="11"/>
        <v>0</v>
      </c>
      <c r="E356" s="4">
        <f t="shared" si="12"/>
        <v>0</v>
      </c>
    </row>
    <row r="357" spans="1:5">
      <c r="A357" s="8">
        <v>354</v>
      </c>
      <c r="B357" s="4">
        <v>34593</v>
      </c>
      <c r="C357" s="4">
        <f>2475+7425</f>
        <v>9900</v>
      </c>
      <c r="D357" s="4">
        <f t="shared" si="11"/>
        <v>4950</v>
      </c>
      <c r="E357" s="4">
        <f t="shared" si="12"/>
        <v>509.85</v>
      </c>
    </row>
    <row r="358" spans="1:5">
      <c r="A358" s="8">
        <v>355</v>
      </c>
      <c r="B358" s="4">
        <v>34594</v>
      </c>
      <c r="C358" s="4">
        <f>625+1875</f>
        <v>2500</v>
      </c>
      <c r="D358" s="4">
        <f t="shared" si="11"/>
        <v>1250</v>
      </c>
      <c r="E358" s="4">
        <f t="shared" si="12"/>
        <v>128.75</v>
      </c>
    </row>
    <row r="359" spans="1:5">
      <c r="A359" s="8">
        <v>356</v>
      </c>
      <c r="B359" s="4">
        <v>34595</v>
      </c>
      <c r="C359" s="4">
        <f>625+1875</f>
        <v>2500</v>
      </c>
      <c r="D359" s="4">
        <f t="shared" si="11"/>
        <v>1250</v>
      </c>
      <c r="E359" s="4">
        <f t="shared" si="12"/>
        <v>128.75</v>
      </c>
    </row>
    <row r="360" spans="1:5">
      <c r="A360" s="8">
        <v>357</v>
      </c>
      <c r="B360" s="4">
        <v>34596</v>
      </c>
      <c r="C360" s="4">
        <v>0</v>
      </c>
      <c r="D360" s="4">
        <f t="shared" si="11"/>
        <v>0</v>
      </c>
      <c r="E360" s="4">
        <f t="shared" si="12"/>
        <v>0</v>
      </c>
    </row>
    <row r="361" spans="1:5">
      <c r="A361" s="8">
        <v>358</v>
      </c>
      <c r="B361" s="4">
        <v>34597</v>
      </c>
      <c r="C361" s="4">
        <f>312.5+937.5</f>
        <v>1250</v>
      </c>
      <c r="D361" s="4">
        <f t="shared" si="11"/>
        <v>625</v>
      </c>
      <c r="E361" s="4">
        <f t="shared" si="12"/>
        <v>64.375</v>
      </c>
    </row>
    <row r="362" spans="1:5">
      <c r="A362" s="8">
        <v>359</v>
      </c>
      <c r="B362" s="4">
        <v>34598</v>
      </c>
      <c r="C362" s="4">
        <f>825+2475</f>
        <v>3300</v>
      </c>
      <c r="D362" s="4">
        <f t="shared" si="11"/>
        <v>1650</v>
      </c>
      <c r="E362" s="4">
        <f t="shared" si="12"/>
        <v>169.95</v>
      </c>
    </row>
    <row r="363" spans="1:5">
      <c r="A363" s="8">
        <v>360</v>
      </c>
      <c r="B363" s="4">
        <v>34599</v>
      </c>
      <c r="C363" s="4">
        <f>350+1050</f>
        <v>1400</v>
      </c>
      <c r="D363" s="4">
        <f t="shared" si="11"/>
        <v>700</v>
      </c>
      <c r="E363" s="4">
        <f t="shared" si="12"/>
        <v>72.100000000000009</v>
      </c>
    </row>
    <row r="364" spans="1:5">
      <c r="A364" s="8">
        <v>361</v>
      </c>
      <c r="B364" s="4">
        <v>34600</v>
      </c>
      <c r="C364" s="4">
        <f>2750+8250</f>
        <v>11000</v>
      </c>
      <c r="D364" s="4">
        <f t="shared" si="11"/>
        <v>5500</v>
      </c>
      <c r="E364" s="4">
        <f t="shared" si="12"/>
        <v>566.50000000000011</v>
      </c>
    </row>
    <row r="365" spans="1:5">
      <c r="A365" s="8">
        <v>362</v>
      </c>
      <c r="B365" s="4">
        <v>34601</v>
      </c>
      <c r="C365" s="4">
        <v>0</v>
      </c>
      <c r="D365" s="4">
        <f t="shared" si="11"/>
        <v>0</v>
      </c>
      <c r="E365" s="4">
        <f t="shared" si="12"/>
        <v>0</v>
      </c>
    </row>
    <row r="366" spans="1:5">
      <c r="A366" s="8">
        <v>363</v>
      </c>
      <c r="B366" s="4">
        <v>34602</v>
      </c>
      <c r="C366" s="4">
        <f>325+975</f>
        <v>1300</v>
      </c>
      <c r="D366" s="4">
        <f t="shared" si="11"/>
        <v>650</v>
      </c>
      <c r="E366" s="4">
        <f t="shared" si="12"/>
        <v>66.95</v>
      </c>
    </row>
    <row r="367" spans="1:5">
      <c r="A367" s="8">
        <v>364</v>
      </c>
      <c r="B367" s="4">
        <v>34603</v>
      </c>
      <c r="C367" s="4">
        <f>0</f>
        <v>0</v>
      </c>
      <c r="D367" s="4">
        <f t="shared" si="11"/>
        <v>0</v>
      </c>
      <c r="E367" s="4">
        <f t="shared" si="12"/>
        <v>0</v>
      </c>
    </row>
    <row r="368" spans="1:5">
      <c r="A368" s="8">
        <v>365</v>
      </c>
      <c r="B368" s="4">
        <v>34604</v>
      </c>
      <c r="C368" s="4">
        <f>550+1650</f>
        <v>2200</v>
      </c>
      <c r="D368" s="4">
        <f t="shared" si="11"/>
        <v>1100</v>
      </c>
      <c r="E368" s="4">
        <f t="shared" si="12"/>
        <v>113.3</v>
      </c>
    </row>
    <row r="369" spans="1:5">
      <c r="A369" s="8">
        <v>366</v>
      </c>
      <c r="B369" s="4">
        <v>34605</v>
      </c>
      <c r="C369" s="4">
        <f>550+1650</f>
        <v>2200</v>
      </c>
      <c r="D369" s="4">
        <f t="shared" si="11"/>
        <v>1100</v>
      </c>
      <c r="E369" s="4">
        <f t="shared" si="12"/>
        <v>113.3</v>
      </c>
    </row>
    <row r="370" spans="1:5">
      <c r="A370" s="8">
        <v>367</v>
      </c>
      <c r="B370" s="4">
        <v>34606</v>
      </c>
      <c r="C370" s="4">
        <f>550+1650</f>
        <v>2200</v>
      </c>
      <c r="D370" s="4">
        <f t="shared" si="11"/>
        <v>1100</v>
      </c>
      <c r="E370" s="4">
        <f t="shared" si="12"/>
        <v>113.3</v>
      </c>
    </row>
    <row r="371" spans="1:5">
      <c r="A371" s="8">
        <v>368</v>
      </c>
      <c r="B371" s="4">
        <v>34607</v>
      </c>
      <c r="C371" s="4">
        <f>825+2475</f>
        <v>3300</v>
      </c>
      <c r="D371" s="4">
        <f t="shared" si="11"/>
        <v>1650</v>
      </c>
      <c r="E371" s="4">
        <f t="shared" si="12"/>
        <v>169.95</v>
      </c>
    </row>
    <row r="372" spans="1:5">
      <c r="A372" s="8">
        <v>369</v>
      </c>
      <c r="B372" s="4">
        <v>34608</v>
      </c>
      <c r="C372" s="4">
        <f>1237.5+3712.5</f>
        <v>4950</v>
      </c>
      <c r="D372" s="4">
        <f t="shared" si="11"/>
        <v>2475</v>
      </c>
      <c r="E372" s="4">
        <f t="shared" si="12"/>
        <v>254.92500000000001</v>
      </c>
    </row>
    <row r="373" spans="1:5">
      <c r="A373" s="8">
        <v>370</v>
      </c>
      <c r="B373" s="4">
        <v>34609</v>
      </c>
      <c r="C373" s="4">
        <f>550+1650</f>
        <v>2200</v>
      </c>
      <c r="D373" s="4">
        <f t="shared" si="11"/>
        <v>1100</v>
      </c>
      <c r="E373" s="4">
        <f t="shared" si="12"/>
        <v>113.3</v>
      </c>
    </row>
    <row r="374" spans="1:5">
      <c r="A374" s="8">
        <v>371</v>
      </c>
      <c r="B374" s="4">
        <v>34610</v>
      </c>
      <c r="C374" s="4">
        <f>275+825</f>
        <v>1100</v>
      </c>
      <c r="D374" s="4">
        <f t="shared" si="11"/>
        <v>550</v>
      </c>
      <c r="E374" s="4">
        <f t="shared" si="12"/>
        <v>56.65</v>
      </c>
    </row>
    <row r="375" spans="1:5">
      <c r="A375" s="8">
        <v>372</v>
      </c>
      <c r="B375" s="4">
        <v>34611</v>
      </c>
      <c r="C375" s="4">
        <f>275+825</f>
        <v>1100</v>
      </c>
      <c r="D375" s="4">
        <f t="shared" si="11"/>
        <v>550</v>
      </c>
      <c r="E375" s="4">
        <f t="shared" si="12"/>
        <v>56.65</v>
      </c>
    </row>
    <row r="376" spans="1:5">
      <c r="A376" s="8">
        <v>373</v>
      </c>
      <c r="B376" s="4">
        <v>34612</v>
      </c>
      <c r="C376" s="4">
        <f>2800</f>
        <v>2800</v>
      </c>
      <c r="D376" s="4">
        <f t="shared" si="11"/>
        <v>1400</v>
      </c>
      <c r="E376" s="4">
        <f t="shared" si="12"/>
        <v>144.20000000000002</v>
      </c>
    </row>
    <row r="377" spans="1:5">
      <c r="A377" s="8">
        <v>374</v>
      </c>
      <c r="B377" s="4">
        <v>34613</v>
      </c>
      <c r="C377" s="4">
        <v>0</v>
      </c>
      <c r="D377" s="4">
        <f t="shared" si="11"/>
        <v>0</v>
      </c>
      <c r="E377" s="4">
        <f t="shared" si="12"/>
        <v>0</v>
      </c>
    </row>
    <row r="378" spans="1:5">
      <c r="A378" s="8">
        <v>375</v>
      </c>
      <c r="B378" s="4">
        <v>34614</v>
      </c>
      <c r="C378" s="4">
        <f>825+2475</f>
        <v>3300</v>
      </c>
      <c r="D378" s="4">
        <f t="shared" si="11"/>
        <v>1650</v>
      </c>
      <c r="E378" s="4">
        <f t="shared" si="12"/>
        <v>169.95</v>
      </c>
    </row>
    <row r="379" spans="1:5">
      <c r="A379" s="8">
        <v>376</v>
      </c>
      <c r="B379" s="4">
        <v>34615</v>
      </c>
      <c r="C379" s="4">
        <v>0</v>
      </c>
      <c r="D379" s="4">
        <f t="shared" si="11"/>
        <v>0</v>
      </c>
      <c r="E379" s="4">
        <f t="shared" si="12"/>
        <v>0</v>
      </c>
    </row>
    <row r="380" spans="1:5">
      <c r="A380" s="8">
        <v>377</v>
      </c>
      <c r="B380" s="4">
        <v>34616</v>
      </c>
      <c r="C380" s="4">
        <f>350+1050</f>
        <v>1400</v>
      </c>
      <c r="D380" s="4">
        <f t="shared" si="11"/>
        <v>700</v>
      </c>
      <c r="E380" s="4">
        <f t="shared" si="12"/>
        <v>72.100000000000009</v>
      </c>
    </row>
    <row r="381" spans="1:5">
      <c r="A381" s="8">
        <v>378</v>
      </c>
      <c r="B381" s="4">
        <v>34617</v>
      </c>
      <c r="C381" s="4">
        <v>0</v>
      </c>
      <c r="D381" s="4">
        <f t="shared" si="11"/>
        <v>0</v>
      </c>
      <c r="E381" s="4">
        <f t="shared" si="12"/>
        <v>0</v>
      </c>
    </row>
    <row r="382" spans="1:5">
      <c r="A382" s="8">
        <v>379</v>
      </c>
      <c r="B382" s="4">
        <v>34618</v>
      </c>
      <c r="C382" s="4">
        <f>975+2925</f>
        <v>3900</v>
      </c>
      <c r="D382" s="4">
        <f t="shared" si="11"/>
        <v>1950</v>
      </c>
      <c r="E382" s="4">
        <f t="shared" si="12"/>
        <v>200.85</v>
      </c>
    </row>
    <row r="383" spans="1:5">
      <c r="A383" s="8">
        <v>380</v>
      </c>
      <c r="B383" s="4">
        <v>34619</v>
      </c>
      <c r="C383" s="4">
        <f>325+975</f>
        <v>1300</v>
      </c>
      <c r="D383" s="4">
        <f t="shared" si="11"/>
        <v>650</v>
      </c>
      <c r="E383" s="4">
        <f t="shared" si="12"/>
        <v>66.95</v>
      </c>
    </row>
    <row r="384" spans="1:5">
      <c r="A384" s="8">
        <v>381</v>
      </c>
      <c r="B384" s="4">
        <v>34620</v>
      </c>
      <c r="C384" s="4">
        <v>0</v>
      </c>
      <c r="D384" s="4">
        <f t="shared" si="11"/>
        <v>0</v>
      </c>
      <c r="E384" s="4">
        <f t="shared" si="12"/>
        <v>0</v>
      </c>
    </row>
    <row r="385" spans="1:5">
      <c r="A385" s="8">
        <v>382</v>
      </c>
      <c r="B385" s="4">
        <v>34621</v>
      </c>
      <c r="C385" s="4">
        <f>1425+4275</f>
        <v>5700</v>
      </c>
      <c r="D385" s="4">
        <f t="shared" si="11"/>
        <v>2850</v>
      </c>
      <c r="E385" s="4">
        <f t="shared" si="12"/>
        <v>293.55</v>
      </c>
    </row>
    <row r="386" spans="1:5">
      <c r="A386" s="8">
        <v>383</v>
      </c>
      <c r="B386" s="4">
        <v>34622</v>
      </c>
      <c r="C386" s="4">
        <f>2800</f>
        <v>2800</v>
      </c>
      <c r="D386" s="4">
        <f t="shared" si="11"/>
        <v>1400</v>
      </c>
      <c r="E386" s="4">
        <f t="shared" si="12"/>
        <v>144.20000000000002</v>
      </c>
    </row>
    <row r="387" spans="1:5">
      <c r="A387" s="8">
        <v>384</v>
      </c>
      <c r="B387" s="4">
        <v>34623</v>
      </c>
      <c r="C387" s="4">
        <f>2800</f>
        <v>2800</v>
      </c>
      <c r="D387" s="4">
        <f t="shared" si="11"/>
        <v>1400</v>
      </c>
      <c r="E387" s="4">
        <f t="shared" si="12"/>
        <v>144.20000000000002</v>
      </c>
    </row>
    <row r="388" spans="1:5">
      <c r="A388" s="8">
        <v>385</v>
      </c>
      <c r="B388" s="4">
        <v>34624</v>
      </c>
      <c r="C388" s="4">
        <v>2800</v>
      </c>
      <c r="D388" s="4">
        <f t="shared" si="11"/>
        <v>1400</v>
      </c>
      <c r="E388" s="4">
        <f t="shared" si="12"/>
        <v>144.20000000000002</v>
      </c>
    </row>
    <row r="389" spans="1:5">
      <c r="A389" s="8">
        <v>386</v>
      </c>
      <c r="B389" s="4">
        <v>34625</v>
      </c>
      <c r="C389" s="4">
        <f>825+2475</f>
        <v>3300</v>
      </c>
      <c r="D389" s="4">
        <f t="shared" ref="D389:D452" si="13">C389*50/100</f>
        <v>1650</v>
      </c>
      <c r="E389" s="4">
        <f t="shared" ref="E389:E452" si="14">D389*10.3/100</f>
        <v>169.95</v>
      </c>
    </row>
    <row r="390" spans="1:5">
      <c r="A390" s="8">
        <v>387</v>
      </c>
      <c r="B390" s="4">
        <v>34626</v>
      </c>
      <c r="C390" s="4">
        <v>2800</v>
      </c>
      <c r="D390" s="4">
        <f t="shared" si="13"/>
        <v>1400</v>
      </c>
      <c r="E390" s="4">
        <f t="shared" si="14"/>
        <v>144.20000000000002</v>
      </c>
    </row>
    <row r="391" spans="1:5">
      <c r="A391" s="8">
        <v>388</v>
      </c>
      <c r="B391" s="4">
        <v>34627</v>
      </c>
      <c r="C391" s="4">
        <f>625+1875</f>
        <v>2500</v>
      </c>
      <c r="D391" s="4">
        <f t="shared" si="13"/>
        <v>1250</v>
      </c>
      <c r="E391" s="4">
        <f t="shared" si="14"/>
        <v>128.75</v>
      </c>
    </row>
    <row r="392" spans="1:5">
      <c r="A392" s="8">
        <v>389</v>
      </c>
      <c r="B392" s="4">
        <v>34628</v>
      </c>
      <c r="C392" s="4">
        <f>825+275</f>
        <v>1100</v>
      </c>
      <c r="D392" s="4">
        <f t="shared" si="13"/>
        <v>550</v>
      </c>
      <c r="E392" s="4">
        <f t="shared" si="14"/>
        <v>56.65</v>
      </c>
    </row>
    <row r="393" spans="1:5">
      <c r="A393" s="8">
        <v>390</v>
      </c>
      <c r="B393" s="4">
        <v>34629</v>
      </c>
      <c r="C393" s="4">
        <v>2800</v>
      </c>
      <c r="D393" s="4">
        <f t="shared" si="13"/>
        <v>1400</v>
      </c>
      <c r="E393" s="4">
        <f t="shared" si="14"/>
        <v>144.20000000000002</v>
      </c>
    </row>
    <row r="394" spans="1:5">
      <c r="A394" s="8">
        <v>391</v>
      </c>
      <c r="B394" s="4">
        <v>34630</v>
      </c>
      <c r="C394" s="4">
        <f>312.5+937.5</f>
        <v>1250</v>
      </c>
      <c r="D394" s="4">
        <f t="shared" si="13"/>
        <v>625</v>
      </c>
      <c r="E394" s="4">
        <f t="shared" si="14"/>
        <v>64.375</v>
      </c>
    </row>
    <row r="395" spans="1:5">
      <c r="A395" s="8">
        <v>392</v>
      </c>
      <c r="B395" s="4">
        <v>34631</v>
      </c>
      <c r="C395" s="4">
        <v>2800</v>
      </c>
      <c r="D395" s="4">
        <f t="shared" si="13"/>
        <v>1400</v>
      </c>
      <c r="E395" s="4">
        <f t="shared" si="14"/>
        <v>144.20000000000002</v>
      </c>
    </row>
    <row r="396" spans="1:5">
      <c r="A396" s="8">
        <v>393</v>
      </c>
      <c r="B396" s="4">
        <v>34632</v>
      </c>
      <c r="C396" s="4">
        <v>2800</v>
      </c>
      <c r="D396" s="4">
        <f t="shared" si="13"/>
        <v>1400</v>
      </c>
      <c r="E396" s="4">
        <f t="shared" si="14"/>
        <v>144.20000000000002</v>
      </c>
    </row>
    <row r="397" spans="1:5">
      <c r="A397" s="8">
        <v>394</v>
      </c>
      <c r="B397" s="4">
        <v>34633</v>
      </c>
      <c r="C397" s="4">
        <v>2800</v>
      </c>
      <c r="D397" s="4">
        <f t="shared" si="13"/>
        <v>1400</v>
      </c>
      <c r="E397" s="4">
        <f t="shared" si="14"/>
        <v>144.20000000000002</v>
      </c>
    </row>
    <row r="398" spans="1:5">
      <c r="A398" s="8">
        <v>395</v>
      </c>
      <c r="B398" s="4">
        <v>34634</v>
      </c>
      <c r="C398" s="4">
        <v>2800</v>
      </c>
      <c r="D398" s="4">
        <f t="shared" si="13"/>
        <v>1400</v>
      </c>
      <c r="E398" s="4">
        <f t="shared" si="14"/>
        <v>144.20000000000002</v>
      </c>
    </row>
    <row r="399" spans="1:5">
      <c r="A399" s="8">
        <v>396</v>
      </c>
      <c r="B399" s="4">
        <v>34635</v>
      </c>
      <c r="C399" s="4">
        <v>2800</v>
      </c>
      <c r="D399" s="4">
        <f t="shared" si="13"/>
        <v>1400</v>
      </c>
      <c r="E399" s="4">
        <f t="shared" si="14"/>
        <v>144.20000000000002</v>
      </c>
    </row>
    <row r="400" spans="1:5">
      <c r="A400" s="8">
        <v>397</v>
      </c>
      <c r="B400" s="4">
        <v>34636</v>
      </c>
      <c r="C400" s="4">
        <v>2800</v>
      </c>
      <c r="D400" s="4">
        <f t="shared" si="13"/>
        <v>1400</v>
      </c>
      <c r="E400" s="4">
        <f t="shared" si="14"/>
        <v>144.20000000000002</v>
      </c>
    </row>
    <row r="401" spans="1:5">
      <c r="A401" s="8">
        <v>398</v>
      </c>
      <c r="B401" s="4">
        <v>34637</v>
      </c>
      <c r="C401" s="4">
        <f>2800</f>
        <v>2800</v>
      </c>
      <c r="D401" s="4">
        <f t="shared" si="13"/>
        <v>1400</v>
      </c>
      <c r="E401" s="4">
        <f t="shared" si="14"/>
        <v>144.20000000000002</v>
      </c>
    </row>
    <row r="402" spans="1:5">
      <c r="A402" s="8">
        <v>399</v>
      </c>
      <c r="B402" s="4">
        <v>34638</v>
      </c>
      <c r="C402" s="4">
        <f>412.5+1237.5</f>
        <v>1650</v>
      </c>
      <c r="D402" s="4">
        <f t="shared" si="13"/>
        <v>825</v>
      </c>
      <c r="E402" s="4">
        <f t="shared" si="14"/>
        <v>84.974999999999994</v>
      </c>
    </row>
    <row r="403" spans="1:5">
      <c r="A403" s="8">
        <v>400</v>
      </c>
      <c r="B403" s="4">
        <v>34639</v>
      </c>
      <c r="C403" s="4">
        <v>1400</v>
      </c>
      <c r="D403" s="4">
        <f t="shared" si="13"/>
        <v>700</v>
      </c>
      <c r="E403" s="4">
        <f t="shared" si="14"/>
        <v>72.100000000000009</v>
      </c>
    </row>
    <row r="404" spans="1:5">
      <c r="A404" s="8">
        <v>401</v>
      </c>
      <c r="B404" s="4">
        <v>34640</v>
      </c>
      <c r="C404" s="4">
        <f>312.5+937.5</f>
        <v>1250</v>
      </c>
      <c r="D404" s="4">
        <f t="shared" si="13"/>
        <v>625</v>
      </c>
      <c r="E404" s="4">
        <f t="shared" si="14"/>
        <v>64.375</v>
      </c>
    </row>
    <row r="405" spans="1:5">
      <c r="A405" s="8">
        <v>402</v>
      </c>
      <c r="B405" s="4">
        <v>34641</v>
      </c>
      <c r="C405" s="4">
        <v>0</v>
      </c>
      <c r="D405" s="4">
        <f t="shared" si="13"/>
        <v>0</v>
      </c>
      <c r="E405" s="4">
        <f t="shared" si="14"/>
        <v>0</v>
      </c>
    </row>
    <row r="406" spans="1:5">
      <c r="A406" s="8">
        <v>403</v>
      </c>
      <c r="B406" s="4">
        <v>34642</v>
      </c>
      <c r="C406" s="4">
        <f>625+1875</f>
        <v>2500</v>
      </c>
      <c r="D406" s="4">
        <f t="shared" si="13"/>
        <v>1250</v>
      </c>
      <c r="E406" s="4">
        <f t="shared" si="14"/>
        <v>128.75</v>
      </c>
    </row>
    <row r="407" spans="1:5">
      <c r="A407" s="8">
        <v>404</v>
      </c>
      <c r="B407" s="4">
        <v>34643</v>
      </c>
      <c r="C407" s="4">
        <f>625+1875</f>
        <v>2500</v>
      </c>
      <c r="D407" s="4">
        <f t="shared" si="13"/>
        <v>1250</v>
      </c>
      <c r="E407" s="4">
        <f t="shared" si="14"/>
        <v>128.75</v>
      </c>
    </row>
    <row r="408" spans="1:5">
      <c r="A408" s="8">
        <v>405</v>
      </c>
      <c r="B408" s="4">
        <v>34644</v>
      </c>
      <c r="C408" s="4">
        <v>0</v>
      </c>
      <c r="D408" s="4">
        <f t="shared" si="13"/>
        <v>0</v>
      </c>
      <c r="E408" s="4">
        <f t="shared" si="14"/>
        <v>0</v>
      </c>
    </row>
    <row r="409" spans="1:5">
      <c r="A409" s="8">
        <v>406</v>
      </c>
      <c r="B409" s="4">
        <v>34645</v>
      </c>
      <c r="C409" s="4">
        <f>825+2475</f>
        <v>3300</v>
      </c>
      <c r="D409" s="4">
        <f t="shared" si="13"/>
        <v>1650</v>
      </c>
      <c r="E409" s="4">
        <f t="shared" si="14"/>
        <v>169.95</v>
      </c>
    </row>
    <row r="410" spans="1:5">
      <c r="A410" s="8">
        <v>407</v>
      </c>
      <c r="B410" s="4">
        <v>34646</v>
      </c>
      <c r="C410" s="4">
        <v>0</v>
      </c>
      <c r="D410" s="4">
        <f t="shared" si="13"/>
        <v>0</v>
      </c>
      <c r="E410" s="4">
        <f t="shared" si="14"/>
        <v>0</v>
      </c>
    </row>
    <row r="411" spans="1:5">
      <c r="A411" s="8">
        <v>408</v>
      </c>
      <c r="B411" s="4">
        <v>34647</v>
      </c>
      <c r="C411" s="4">
        <v>0</v>
      </c>
      <c r="D411" s="4">
        <f t="shared" si="13"/>
        <v>0</v>
      </c>
      <c r="E411" s="4">
        <f t="shared" si="14"/>
        <v>0</v>
      </c>
    </row>
    <row r="412" spans="1:5">
      <c r="A412" s="8">
        <v>409</v>
      </c>
      <c r="B412" s="4">
        <v>34648</v>
      </c>
      <c r="C412" s="4">
        <v>0</v>
      </c>
      <c r="D412" s="4">
        <f t="shared" si="13"/>
        <v>0</v>
      </c>
      <c r="E412" s="4">
        <f t="shared" si="14"/>
        <v>0</v>
      </c>
    </row>
    <row r="413" spans="1:5">
      <c r="A413" s="8">
        <v>410</v>
      </c>
      <c r="B413" s="4">
        <v>34649</v>
      </c>
      <c r="C413" s="4">
        <f>5775+17325</f>
        <v>23100</v>
      </c>
      <c r="D413" s="4">
        <f t="shared" si="13"/>
        <v>11550</v>
      </c>
      <c r="E413" s="4">
        <f t="shared" si="14"/>
        <v>1189.6500000000001</v>
      </c>
    </row>
    <row r="414" spans="1:5">
      <c r="A414" s="8">
        <v>411</v>
      </c>
      <c r="B414" s="4">
        <v>34650</v>
      </c>
      <c r="C414" s="4">
        <f>312.5+937.5</f>
        <v>1250</v>
      </c>
      <c r="D414" s="4">
        <f t="shared" si="13"/>
        <v>625</v>
      </c>
      <c r="E414" s="4">
        <f t="shared" si="14"/>
        <v>64.375</v>
      </c>
    </row>
    <row r="415" spans="1:5">
      <c r="A415" s="8">
        <v>412</v>
      </c>
      <c r="B415" s="4">
        <v>34651</v>
      </c>
      <c r="C415" s="4">
        <f>312.5+937.5</f>
        <v>1250</v>
      </c>
      <c r="D415" s="4">
        <f t="shared" si="13"/>
        <v>625</v>
      </c>
      <c r="E415" s="4">
        <f t="shared" si="14"/>
        <v>64.375</v>
      </c>
    </row>
    <row r="416" spans="1:5">
      <c r="A416" s="8">
        <v>413</v>
      </c>
      <c r="B416" s="4">
        <v>34652</v>
      </c>
      <c r="C416" s="4">
        <f>312.5+937.5</f>
        <v>1250</v>
      </c>
      <c r="D416" s="4">
        <f t="shared" si="13"/>
        <v>625</v>
      </c>
      <c r="E416" s="4">
        <f t="shared" si="14"/>
        <v>64.375</v>
      </c>
    </row>
    <row r="417" spans="1:5">
      <c r="A417" s="8">
        <v>414</v>
      </c>
      <c r="B417" s="4">
        <v>34653</v>
      </c>
      <c r="C417" s="4">
        <f>312.5+937.5</f>
        <v>1250</v>
      </c>
      <c r="D417" s="4">
        <f t="shared" si="13"/>
        <v>625</v>
      </c>
      <c r="E417" s="4">
        <f t="shared" si="14"/>
        <v>64.375</v>
      </c>
    </row>
    <row r="418" spans="1:5">
      <c r="A418" s="8">
        <v>415</v>
      </c>
      <c r="B418" s="4">
        <v>34654</v>
      </c>
      <c r="C418" s="4">
        <f>312.5+937.5</f>
        <v>1250</v>
      </c>
      <c r="D418" s="4">
        <f t="shared" si="13"/>
        <v>625</v>
      </c>
      <c r="E418" s="4">
        <f t="shared" si="14"/>
        <v>64.375</v>
      </c>
    </row>
    <row r="419" spans="1:5">
      <c r="A419" s="8">
        <v>416</v>
      </c>
      <c r="B419" s="4">
        <v>34655</v>
      </c>
      <c r="C419" s="4">
        <f>412.5+1237.5</f>
        <v>1650</v>
      </c>
      <c r="D419" s="4">
        <f t="shared" si="13"/>
        <v>825</v>
      </c>
      <c r="E419" s="4">
        <f t="shared" si="14"/>
        <v>84.974999999999994</v>
      </c>
    </row>
    <row r="420" spans="1:5">
      <c r="A420" s="8">
        <v>417</v>
      </c>
      <c r="B420" s="4">
        <v>34656</v>
      </c>
      <c r="C420" s="4">
        <v>0</v>
      </c>
      <c r="D420" s="4">
        <f t="shared" si="13"/>
        <v>0</v>
      </c>
      <c r="E420" s="4">
        <f t="shared" si="14"/>
        <v>0</v>
      </c>
    </row>
    <row r="421" spans="1:5">
      <c r="A421" s="8">
        <v>418</v>
      </c>
      <c r="B421" s="4">
        <v>34657</v>
      </c>
      <c r="C421" s="4">
        <f>412.5+1237.5</f>
        <v>1650</v>
      </c>
      <c r="D421" s="4">
        <f t="shared" si="13"/>
        <v>825</v>
      </c>
      <c r="E421" s="4">
        <f t="shared" si="14"/>
        <v>84.974999999999994</v>
      </c>
    </row>
    <row r="422" spans="1:5">
      <c r="A422" s="8">
        <v>419</v>
      </c>
      <c r="B422" s="4">
        <v>34658</v>
      </c>
      <c r="C422" s="4">
        <f>312.5+937.5</f>
        <v>1250</v>
      </c>
      <c r="D422" s="4">
        <f t="shared" si="13"/>
        <v>625</v>
      </c>
      <c r="E422" s="4">
        <f t="shared" si="14"/>
        <v>64.375</v>
      </c>
    </row>
    <row r="423" spans="1:5">
      <c r="A423" s="8">
        <v>420</v>
      </c>
      <c r="B423" s="4">
        <v>34659</v>
      </c>
      <c r="C423" s="4">
        <f>275+825</f>
        <v>1100</v>
      </c>
      <c r="D423" s="4">
        <f t="shared" si="13"/>
        <v>550</v>
      </c>
      <c r="E423" s="4">
        <f t="shared" si="14"/>
        <v>56.65</v>
      </c>
    </row>
    <row r="424" spans="1:5">
      <c r="A424" s="8">
        <v>421</v>
      </c>
      <c r="B424" s="4">
        <v>34660</v>
      </c>
      <c r="C424" s="4">
        <f>412.5+1237.5</f>
        <v>1650</v>
      </c>
      <c r="D424" s="4">
        <f t="shared" si="13"/>
        <v>825</v>
      </c>
      <c r="E424" s="4">
        <f t="shared" si="14"/>
        <v>84.974999999999994</v>
      </c>
    </row>
    <row r="425" spans="1:5">
      <c r="A425" s="8">
        <v>422</v>
      </c>
      <c r="B425" s="4">
        <v>34661</v>
      </c>
      <c r="C425" s="4">
        <f>312.5+937.5</f>
        <v>1250</v>
      </c>
      <c r="D425" s="4">
        <f t="shared" si="13"/>
        <v>625</v>
      </c>
      <c r="E425" s="4">
        <f t="shared" si="14"/>
        <v>64.375</v>
      </c>
    </row>
    <row r="426" spans="1:5">
      <c r="A426" s="8">
        <v>423</v>
      </c>
      <c r="B426" s="4">
        <v>34662</v>
      </c>
      <c r="C426" s="4">
        <f>412.5+1237.5</f>
        <v>1650</v>
      </c>
      <c r="D426" s="4">
        <f t="shared" si="13"/>
        <v>825</v>
      </c>
      <c r="E426" s="4">
        <f t="shared" si="14"/>
        <v>84.974999999999994</v>
      </c>
    </row>
    <row r="427" spans="1:5">
      <c r="A427" s="8">
        <v>424</v>
      </c>
      <c r="B427" s="4">
        <v>34663</v>
      </c>
      <c r="C427" s="4">
        <v>0</v>
      </c>
      <c r="D427" s="4">
        <f t="shared" si="13"/>
        <v>0</v>
      </c>
      <c r="E427" s="4">
        <f t="shared" si="14"/>
        <v>0</v>
      </c>
    </row>
    <row r="428" spans="1:5">
      <c r="A428" s="8">
        <v>425</v>
      </c>
      <c r="B428" s="4">
        <v>34664</v>
      </c>
      <c r="C428" s="4">
        <v>0</v>
      </c>
      <c r="D428" s="4">
        <f t="shared" si="13"/>
        <v>0</v>
      </c>
      <c r="E428" s="4">
        <f t="shared" si="14"/>
        <v>0</v>
      </c>
    </row>
    <row r="429" spans="1:5">
      <c r="A429" s="8">
        <v>426</v>
      </c>
      <c r="B429" s="4">
        <v>34665</v>
      </c>
      <c r="C429" s="4">
        <v>0</v>
      </c>
      <c r="D429" s="4">
        <f t="shared" si="13"/>
        <v>0</v>
      </c>
      <c r="E429" s="4">
        <f t="shared" si="14"/>
        <v>0</v>
      </c>
    </row>
    <row r="430" spans="1:5">
      <c r="A430" s="8">
        <v>427</v>
      </c>
      <c r="B430" s="4">
        <v>34666</v>
      </c>
      <c r="C430" s="4">
        <v>0</v>
      </c>
      <c r="D430" s="4">
        <f t="shared" si="13"/>
        <v>0</v>
      </c>
      <c r="E430" s="4">
        <f t="shared" si="14"/>
        <v>0</v>
      </c>
    </row>
    <row r="431" spans="1:5">
      <c r="A431" s="8">
        <v>428</v>
      </c>
      <c r="B431" s="4">
        <v>34667</v>
      </c>
      <c r="C431" s="4">
        <v>0</v>
      </c>
      <c r="D431" s="4">
        <f t="shared" si="13"/>
        <v>0</v>
      </c>
      <c r="E431" s="4">
        <f t="shared" si="14"/>
        <v>0</v>
      </c>
    </row>
    <row r="432" spans="1:5">
      <c r="A432" s="8">
        <v>429</v>
      </c>
      <c r="B432" s="4">
        <v>34668</v>
      </c>
      <c r="C432" s="4">
        <f>1250+3750</f>
        <v>5000</v>
      </c>
      <c r="D432" s="4">
        <f t="shared" si="13"/>
        <v>2500</v>
      </c>
      <c r="E432" s="4">
        <f t="shared" si="14"/>
        <v>257.5</v>
      </c>
    </row>
    <row r="433" spans="1:5">
      <c r="A433" s="8">
        <v>430</v>
      </c>
      <c r="B433" s="4">
        <v>34669</v>
      </c>
      <c r="C433" s="4">
        <v>0</v>
      </c>
      <c r="D433" s="4">
        <f t="shared" si="13"/>
        <v>0</v>
      </c>
      <c r="E433" s="4">
        <f t="shared" si="14"/>
        <v>0</v>
      </c>
    </row>
    <row r="434" spans="1:5">
      <c r="A434" s="8">
        <v>431</v>
      </c>
      <c r="B434" s="4">
        <v>34670</v>
      </c>
      <c r="C434" s="4">
        <f>312.5+937.5</f>
        <v>1250</v>
      </c>
      <c r="D434" s="4">
        <f t="shared" si="13"/>
        <v>625</v>
      </c>
      <c r="E434" s="4">
        <f t="shared" si="14"/>
        <v>64.375</v>
      </c>
    </row>
    <row r="435" spans="1:5">
      <c r="A435" s="8">
        <v>432</v>
      </c>
      <c r="B435" s="4">
        <v>34671</v>
      </c>
      <c r="C435" s="4">
        <v>0</v>
      </c>
      <c r="D435" s="4">
        <f t="shared" si="13"/>
        <v>0</v>
      </c>
      <c r="E435" s="4">
        <f t="shared" si="14"/>
        <v>0</v>
      </c>
    </row>
    <row r="436" spans="1:5">
      <c r="A436" s="8">
        <v>433</v>
      </c>
      <c r="B436" s="4">
        <v>34672</v>
      </c>
      <c r="C436" s="4">
        <v>0</v>
      </c>
      <c r="D436" s="4">
        <f t="shared" si="13"/>
        <v>0</v>
      </c>
      <c r="E436" s="4">
        <f t="shared" si="14"/>
        <v>0</v>
      </c>
    </row>
    <row r="437" spans="1:5">
      <c r="A437" s="8">
        <v>434</v>
      </c>
      <c r="B437" s="4">
        <v>34673</v>
      </c>
      <c r="C437" s="4">
        <f>550+1650</f>
        <v>2200</v>
      </c>
      <c r="D437" s="4">
        <f t="shared" si="13"/>
        <v>1100</v>
      </c>
      <c r="E437" s="4">
        <f t="shared" si="14"/>
        <v>113.3</v>
      </c>
    </row>
    <row r="438" spans="1:5">
      <c r="A438" s="8">
        <v>435</v>
      </c>
      <c r="B438" s="4">
        <v>34674</v>
      </c>
      <c r="C438" s="4">
        <f>2700+8100</f>
        <v>10800</v>
      </c>
      <c r="D438" s="4">
        <f t="shared" si="13"/>
        <v>5400</v>
      </c>
      <c r="E438" s="4">
        <f t="shared" si="14"/>
        <v>556.20000000000005</v>
      </c>
    </row>
    <row r="439" spans="1:5">
      <c r="A439" s="8">
        <v>436</v>
      </c>
      <c r="B439" s="4">
        <v>34675</v>
      </c>
      <c r="C439" s="4">
        <v>0</v>
      </c>
      <c r="D439" s="4">
        <f t="shared" si="13"/>
        <v>0</v>
      </c>
      <c r="E439" s="4">
        <f t="shared" si="14"/>
        <v>0</v>
      </c>
    </row>
    <row r="440" spans="1:5">
      <c r="A440" s="8">
        <v>437</v>
      </c>
      <c r="B440" s="4">
        <v>34676</v>
      </c>
      <c r="C440" s="4">
        <f>650+1950</f>
        <v>2600</v>
      </c>
      <c r="D440" s="4">
        <f t="shared" si="13"/>
        <v>1300</v>
      </c>
      <c r="E440" s="4">
        <f t="shared" si="14"/>
        <v>133.9</v>
      </c>
    </row>
    <row r="441" spans="1:5">
      <c r="A441" s="8">
        <v>438</v>
      </c>
      <c r="B441" s="4">
        <v>34677</v>
      </c>
      <c r="C441" s="4">
        <f>275+825</f>
        <v>1100</v>
      </c>
      <c r="D441" s="4">
        <f t="shared" si="13"/>
        <v>550</v>
      </c>
      <c r="E441" s="4">
        <f t="shared" si="14"/>
        <v>56.65</v>
      </c>
    </row>
    <row r="442" spans="1:5">
      <c r="A442" s="8">
        <v>439</v>
      </c>
      <c r="B442" s="4">
        <v>34678</v>
      </c>
      <c r="C442" s="4">
        <f>312.5+937.5</f>
        <v>1250</v>
      </c>
      <c r="D442" s="4">
        <f t="shared" si="13"/>
        <v>625</v>
      </c>
      <c r="E442" s="4">
        <f t="shared" si="14"/>
        <v>64.375</v>
      </c>
    </row>
    <row r="443" spans="1:5">
      <c r="A443" s="8">
        <v>440</v>
      </c>
      <c r="B443" s="4">
        <v>34679</v>
      </c>
      <c r="C443" s="4">
        <f>1050+3150</f>
        <v>4200</v>
      </c>
      <c r="D443" s="4">
        <f t="shared" si="13"/>
        <v>2100</v>
      </c>
      <c r="E443" s="4">
        <f t="shared" si="14"/>
        <v>216.3</v>
      </c>
    </row>
    <row r="444" spans="1:5">
      <c r="A444" s="8">
        <v>441</v>
      </c>
      <c r="B444" s="4">
        <v>34680</v>
      </c>
      <c r="C444" s="4">
        <f>625+1875</f>
        <v>2500</v>
      </c>
      <c r="D444" s="4">
        <f t="shared" si="13"/>
        <v>1250</v>
      </c>
      <c r="E444" s="4">
        <f t="shared" si="14"/>
        <v>128.75</v>
      </c>
    </row>
    <row r="445" spans="1:5">
      <c r="A445" s="8">
        <v>442</v>
      </c>
      <c r="B445" s="4">
        <v>34681</v>
      </c>
      <c r="C445" s="4">
        <v>0</v>
      </c>
      <c r="D445" s="4">
        <f t="shared" si="13"/>
        <v>0</v>
      </c>
      <c r="E445" s="4">
        <f t="shared" si="14"/>
        <v>0</v>
      </c>
    </row>
    <row r="446" spans="1:5">
      <c r="A446" s="8">
        <v>443</v>
      </c>
      <c r="B446" s="4">
        <v>34682</v>
      </c>
      <c r="C446" s="4">
        <f>312.5+937.5</f>
        <v>1250</v>
      </c>
      <c r="D446" s="4">
        <f t="shared" si="13"/>
        <v>625</v>
      </c>
      <c r="E446" s="4">
        <f t="shared" si="14"/>
        <v>64.375</v>
      </c>
    </row>
    <row r="447" spans="1:5">
      <c r="A447" s="8">
        <v>444</v>
      </c>
      <c r="B447" s="4">
        <v>34683</v>
      </c>
      <c r="C447" s="4">
        <f>625+1875</f>
        <v>2500</v>
      </c>
      <c r="D447" s="4">
        <f t="shared" si="13"/>
        <v>1250</v>
      </c>
      <c r="E447" s="4">
        <f t="shared" si="14"/>
        <v>128.75</v>
      </c>
    </row>
    <row r="448" spans="1:5">
      <c r="A448" s="8">
        <v>445</v>
      </c>
      <c r="B448" s="4">
        <v>34684</v>
      </c>
      <c r="C448" s="4">
        <v>0</v>
      </c>
      <c r="D448" s="4">
        <f t="shared" si="13"/>
        <v>0</v>
      </c>
      <c r="E448" s="4">
        <f t="shared" si="14"/>
        <v>0</v>
      </c>
    </row>
    <row r="449" spans="1:5">
      <c r="A449" s="8">
        <v>446</v>
      </c>
      <c r="B449" s="4">
        <v>34685</v>
      </c>
      <c r="C449" s="4">
        <f>312.5+937.5</f>
        <v>1250</v>
      </c>
      <c r="D449" s="4">
        <f t="shared" si="13"/>
        <v>625</v>
      </c>
      <c r="E449" s="4">
        <f t="shared" si="14"/>
        <v>64.375</v>
      </c>
    </row>
    <row r="450" spans="1:5">
      <c r="A450" s="8">
        <v>447</v>
      </c>
      <c r="B450" s="4">
        <v>34686</v>
      </c>
      <c r="C450" s="4">
        <f>312.5+937.5</f>
        <v>1250</v>
      </c>
      <c r="D450" s="4">
        <f t="shared" si="13"/>
        <v>625</v>
      </c>
      <c r="E450" s="4">
        <f t="shared" si="14"/>
        <v>64.375</v>
      </c>
    </row>
    <row r="451" spans="1:5">
      <c r="A451" s="8">
        <v>448</v>
      </c>
      <c r="B451" s="4">
        <v>34687</v>
      </c>
      <c r="C451" s="4">
        <f>1250+3750</f>
        <v>5000</v>
      </c>
      <c r="D451" s="4">
        <f t="shared" si="13"/>
        <v>2500</v>
      </c>
      <c r="E451" s="4">
        <f t="shared" si="14"/>
        <v>257.5</v>
      </c>
    </row>
    <row r="452" spans="1:5">
      <c r="A452" s="8">
        <v>449</v>
      </c>
      <c r="B452" s="4">
        <v>34688</v>
      </c>
      <c r="C452" s="4">
        <f>275+825</f>
        <v>1100</v>
      </c>
      <c r="D452" s="4">
        <f t="shared" si="13"/>
        <v>550</v>
      </c>
      <c r="E452" s="4">
        <f t="shared" si="14"/>
        <v>56.65</v>
      </c>
    </row>
    <row r="453" spans="1:5">
      <c r="A453" s="8">
        <v>450</v>
      </c>
      <c r="B453" s="4">
        <v>34689</v>
      </c>
      <c r="C453" s="4">
        <f>312.5+937.5</f>
        <v>1250</v>
      </c>
      <c r="D453" s="4">
        <f t="shared" ref="D453:D501" si="15">C453*50/100</f>
        <v>625</v>
      </c>
      <c r="E453" s="4">
        <f t="shared" ref="E453:E501" si="16">D453*10.3/100</f>
        <v>64.375</v>
      </c>
    </row>
    <row r="454" spans="1:5">
      <c r="A454" s="8">
        <v>451</v>
      </c>
      <c r="B454" s="4">
        <v>34690</v>
      </c>
      <c r="C454" s="4">
        <v>0</v>
      </c>
      <c r="D454" s="4">
        <f t="shared" si="15"/>
        <v>0</v>
      </c>
      <c r="E454" s="4">
        <f t="shared" si="16"/>
        <v>0</v>
      </c>
    </row>
    <row r="455" spans="1:5">
      <c r="A455" s="8">
        <v>452</v>
      </c>
      <c r="B455" s="4">
        <v>34691</v>
      </c>
      <c r="C455" s="4">
        <v>0</v>
      </c>
      <c r="D455" s="4">
        <f t="shared" si="15"/>
        <v>0</v>
      </c>
      <c r="E455" s="4">
        <f t="shared" si="16"/>
        <v>0</v>
      </c>
    </row>
    <row r="456" spans="1:5">
      <c r="A456" s="8">
        <v>453</v>
      </c>
      <c r="B456" s="4">
        <v>34692</v>
      </c>
      <c r="C456" s="4">
        <v>0</v>
      </c>
      <c r="D456" s="4">
        <f t="shared" si="15"/>
        <v>0</v>
      </c>
      <c r="E456" s="4">
        <f t="shared" si="16"/>
        <v>0</v>
      </c>
    </row>
    <row r="457" spans="1:5">
      <c r="A457" s="8">
        <v>454</v>
      </c>
      <c r="B457" s="4">
        <v>34693</v>
      </c>
      <c r="C457" s="4">
        <v>0</v>
      </c>
      <c r="D457" s="4">
        <f t="shared" si="15"/>
        <v>0</v>
      </c>
      <c r="E457" s="4">
        <f t="shared" si="16"/>
        <v>0</v>
      </c>
    </row>
    <row r="458" spans="1:5">
      <c r="A458" s="8">
        <v>455</v>
      </c>
      <c r="B458" s="4">
        <v>34694</v>
      </c>
      <c r="C458" s="4">
        <f>825+275</f>
        <v>1100</v>
      </c>
      <c r="D458" s="4">
        <f t="shared" si="15"/>
        <v>550</v>
      </c>
      <c r="E458" s="4">
        <f t="shared" si="16"/>
        <v>56.65</v>
      </c>
    </row>
    <row r="459" spans="1:5">
      <c r="A459" s="8">
        <v>456</v>
      </c>
      <c r="B459" s="4">
        <v>34695</v>
      </c>
      <c r="C459" s="4">
        <v>0</v>
      </c>
      <c r="D459" s="4">
        <f t="shared" si="15"/>
        <v>0</v>
      </c>
      <c r="E459" s="4">
        <f t="shared" si="16"/>
        <v>0</v>
      </c>
    </row>
    <row r="460" spans="1:5">
      <c r="A460" s="8">
        <v>457</v>
      </c>
      <c r="B460" s="4">
        <v>34696</v>
      </c>
      <c r="C460" s="4">
        <f>1237.5+3712.5</f>
        <v>4950</v>
      </c>
      <c r="D460" s="4">
        <f t="shared" si="15"/>
        <v>2475</v>
      </c>
      <c r="E460" s="4">
        <f t="shared" si="16"/>
        <v>254.92500000000001</v>
      </c>
    </row>
    <row r="461" spans="1:5">
      <c r="A461" s="8">
        <v>458</v>
      </c>
      <c r="B461" s="4">
        <v>34697</v>
      </c>
      <c r="C461" s="4">
        <f>325+975</f>
        <v>1300</v>
      </c>
      <c r="D461" s="4">
        <f t="shared" si="15"/>
        <v>650</v>
      </c>
      <c r="E461" s="4">
        <f t="shared" si="16"/>
        <v>66.95</v>
      </c>
    </row>
    <row r="462" spans="1:5">
      <c r="A462" s="8">
        <v>459</v>
      </c>
      <c r="B462" s="4">
        <v>34698</v>
      </c>
      <c r="C462" s="4">
        <f>275+825</f>
        <v>1100</v>
      </c>
      <c r="D462" s="4">
        <f t="shared" si="15"/>
        <v>550</v>
      </c>
      <c r="E462" s="4">
        <f t="shared" si="16"/>
        <v>56.65</v>
      </c>
    </row>
    <row r="463" spans="1:5">
      <c r="A463" s="8">
        <v>460</v>
      </c>
      <c r="B463" s="4">
        <v>34699</v>
      </c>
      <c r="C463" s="4">
        <v>0</v>
      </c>
      <c r="D463" s="4">
        <f t="shared" si="15"/>
        <v>0</v>
      </c>
      <c r="E463" s="4">
        <f t="shared" si="16"/>
        <v>0</v>
      </c>
    </row>
    <row r="464" spans="1:5">
      <c r="A464" s="8">
        <v>461</v>
      </c>
      <c r="B464" s="4">
        <v>34700</v>
      </c>
      <c r="C464" s="4">
        <f>550+1650</f>
        <v>2200</v>
      </c>
      <c r="D464" s="4">
        <f t="shared" si="15"/>
        <v>1100</v>
      </c>
      <c r="E464" s="4">
        <f t="shared" si="16"/>
        <v>113.3</v>
      </c>
    </row>
    <row r="465" spans="1:5">
      <c r="A465" s="8">
        <v>462</v>
      </c>
      <c r="B465" s="4">
        <v>34701</v>
      </c>
      <c r="C465" s="4">
        <f>312.5+937.5</f>
        <v>1250</v>
      </c>
      <c r="D465" s="4">
        <f t="shared" si="15"/>
        <v>625</v>
      </c>
      <c r="E465" s="4">
        <f t="shared" si="16"/>
        <v>64.375</v>
      </c>
    </row>
    <row r="466" spans="1:5">
      <c r="A466" s="8">
        <v>463</v>
      </c>
      <c r="B466" s="4">
        <v>34702</v>
      </c>
      <c r="C466" s="4">
        <f>412.5+1237.5</f>
        <v>1650</v>
      </c>
      <c r="D466" s="4">
        <f t="shared" si="15"/>
        <v>825</v>
      </c>
      <c r="E466" s="4">
        <f t="shared" si="16"/>
        <v>84.974999999999994</v>
      </c>
    </row>
    <row r="467" spans="1:5">
      <c r="A467" s="8">
        <v>464</v>
      </c>
      <c r="B467" s="4">
        <v>34703</v>
      </c>
      <c r="C467" s="4">
        <v>0</v>
      </c>
      <c r="D467" s="4">
        <f t="shared" si="15"/>
        <v>0</v>
      </c>
      <c r="E467" s="4">
        <f t="shared" si="16"/>
        <v>0</v>
      </c>
    </row>
    <row r="468" spans="1:5">
      <c r="A468" s="8">
        <v>465</v>
      </c>
      <c r="B468" s="4">
        <v>34704</v>
      </c>
      <c r="C468" s="4">
        <f>412.5+1237.5</f>
        <v>1650</v>
      </c>
      <c r="D468" s="4">
        <f t="shared" si="15"/>
        <v>825</v>
      </c>
      <c r="E468" s="4">
        <f t="shared" si="16"/>
        <v>84.974999999999994</v>
      </c>
    </row>
    <row r="469" spans="1:5">
      <c r="A469" s="8">
        <v>466</v>
      </c>
      <c r="B469" s="4">
        <v>34705</v>
      </c>
      <c r="C469" s="4">
        <f>312.5+937.5</f>
        <v>1250</v>
      </c>
      <c r="D469" s="4">
        <f t="shared" si="15"/>
        <v>625</v>
      </c>
      <c r="E469" s="4">
        <f t="shared" si="16"/>
        <v>64.375</v>
      </c>
    </row>
    <row r="470" spans="1:5">
      <c r="A470" s="8">
        <v>467</v>
      </c>
      <c r="B470" s="4">
        <v>34706</v>
      </c>
      <c r="C470" s="4">
        <f>3850+11550</f>
        <v>15400</v>
      </c>
      <c r="D470" s="4">
        <f t="shared" si="15"/>
        <v>7700</v>
      </c>
      <c r="E470" s="4">
        <f t="shared" si="16"/>
        <v>793.1</v>
      </c>
    </row>
    <row r="471" spans="1:5">
      <c r="A471" s="8">
        <v>468</v>
      </c>
      <c r="B471" s="4">
        <v>34707</v>
      </c>
      <c r="C471" s="4">
        <f>625+1875</f>
        <v>2500</v>
      </c>
      <c r="D471" s="4">
        <f t="shared" si="15"/>
        <v>1250</v>
      </c>
      <c r="E471" s="4">
        <f t="shared" si="16"/>
        <v>128.75</v>
      </c>
    </row>
    <row r="472" spans="1:5">
      <c r="A472" s="8">
        <v>469</v>
      </c>
      <c r="B472" s="4">
        <v>34708</v>
      </c>
      <c r="C472" s="4">
        <v>0</v>
      </c>
      <c r="D472" s="4">
        <f t="shared" si="15"/>
        <v>0</v>
      </c>
      <c r="E472" s="4">
        <f t="shared" si="16"/>
        <v>0</v>
      </c>
    </row>
    <row r="473" spans="1:5">
      <c r="A473" s="8">
        <v>470</v>
      </c>
      <c r="B473" s="4">
        <v>34709</v>
      </c>
      <c r="C473" s="4">
        <v>0</v>
      </c>
      <c r="D473" s="4">
        <f t="shared" si="15"/>
        <v>0</v>
      </c>
      <c r="E473" s="4">
        <f t="shared" si="16"/>
        <v>0</v>
      </c>
    </row>
    <row r="474" spans="1:5">
      <c r="A474" s="8">
        <v>471</v>
      </c>
      <c r="B474" s="4">
        <v>34710</v>
      </c>
      <c r="C474" s="4">
        <v>0</v>
      </c>
      <c r="D474" s="4">
        <f t="shared" si="15"/>
        <v>0</v>
      </c>
      <c r="E474" s="4">
        <f t="shared" si="16"/>
        <v>0</v>
      </c>
    </row>
    <row r="475" spans="1:5">
      <c r="A475" s="8">
        <v>472</v>
      </c>
      <c r="B475" s="4">
        <v>34711</v>
      </c>
      <c r="C475" s="4">
        <f>275+825</f>
        <v>1100</v>
      </c>
      <c r="D475" s="4">
        <f t="shared" si="15"/>
        <v>550</v>
      </c>
      <c r="E475" s="4">
        <f t="shared" si="16"/>
        <v>56.65</v>
      </c>
    </row>
    <row r="476" spans="1:5">
      <c r="A476" s="8">
        <v>473</v>
      </c>
      <c r="B476" s="4">
        <v>34712</v>
      </c>
      <c r="C476" s="4">
        <f>625+1875</f>
        <v>2500</v>
      </c>
      <c r="D476" s="4">
        <f t="shared" si="15"/>
        <v>1250</v>
      </c>
      <c r="E476" s="4">
        <f t="shared" si="16"/>
        <v>128.75</v>
      </c>
    </row>
    <row r="477" spans="1:5">
      <c r="A477" s="8">
        <v>474</v>
      </c>
      <c r="B477" s="4">
        <v>34713</v>
      </c>
      <c r="C477" s="4">
        <v>0</v>
      </c>
      <c r="D477" s="4">
        <f t="shared" si="15"/>
        <v>0</v>
      </c>
      <c r="E477" s="4">
        <f t="shared" si="16"/>
        <v>0</v>
      </c>
    </row>
    <row r="478" spans="1:5">
      <c r="A478" s="8">
        <v>475</v>
      </c>
      <c r="B478" s="4">
        <v>34714</v>
      </c>
      <c r="C478" s="4">
        <v>0</v>
      </c>
      <c r="D478" s="4">
        <f t="shared" si="15"/>
        <v>0</v>
      </c>
      <c r="E478" s="4">
        <f t="shared" si="16"/>
        <v>0</v>
      </c>
    </row>
    <row r="479" spans="1:5">
      <c r="A479" s="8">
        <v>476</v>
      </c>
      <c r="B479" s="4">
        <v>34715</v>
      </c>
      <c r="C479" s="4">
        <f>1100+3300</f>
        <v>4400</v>
      </c>
      <c r="D479" s="4">
        <f t="shared" si="15"/>
        <v>2200</v>
      </c>
      <c r="E479" s="4">
        <f t="shared" si="16"/>
        <v>226.6</v>
      </c>
    </row>
    <row r="480" spans="1:5">
      <c r="A480" s="8">
        <v>477</v>
      </c>
      <c r="B480" s="4">
        <v>34716</v>
      </c>
      <c r="C480" s="4">
        <f>275+825</f>
        <v>1100</v>
      </c>
      <c r="D480" s="4">
        <f t="shared" si="15"/>
        <v>550</v>
      </c>
      <c r="E480" s="4">
        <f t="shared" si="16"/>
        <v>56.65</v>
      </c>
    </row>
    <row r="481" spans="1:5">
      <c r="A481" s="8">
        <v>478</v>
      </c>
      <c r="B481" s="4">
        <v>34717</v>
      </c>
      <c r="C481" s="4">
        <f>1100+3300</f>
        <v>4400</v>
      </c>
      <c r="D481" s="4">
        <f t="shared" si="15"/>
        <v>2200</v>
      </c>
      <c r="E481" s="4">
        <f t="shared" si="16"/>
        <v>226.6</v>
      </c>
    </row>
    <row r="482" spans="1:5">
      <c r="A482" s="8">
        <v>479</v>
      </c>
      <c r="B482" s="4">
        <v>34718</v>
      </c>
      <c r="C482" s="4">
        <f>275+825</f>
        <v>1100</v>
      </c>
      <c r="D482" s="4">
        <f t="shared" si="15"/>
        <v>550</v>
      </c>
      <c r="E482" s="4">
        <f t="shared" si="16"/>
        <v>56.65</v>
      </c>
    </row>
    <row r="483" spans="1:5">
      <c r="A483" s="8">
        <v>480</v>
      </c>
      <c r="B483" s="4">
        <v>34719</v>
      </c>
      <c r="C483" s="4">
        <f>275+825</f>
        <v>1100</v>
      </c>
      <c r="D483" s="4">
        <f t="shared" si="15"/>
        <v>550</v>
      </c>
      <c r="E483" s="4">
        <f t="shared" si="16"/>
        <v>56.65</v>
      </c>
    </row>
    <row r="484" spans="1:5">
      <c r="A484" s="8">
        <v>481</v>
      </c>
      <c r="B484" s="4">
        <v>34720</v>
      </c>
      <c r="C484" s="4">
        <f>700+2100</f>
        <v>2800</v>
      </c>
      <c r="D484" s="4">
        <f t="shared" si="15"/>
        <v>1400</v>
      </c>
      <c r="E484" s="4">
        <f t="shared" si="16"/>
        <v>144.20000000000002</v>
      </c>
    </row>
    <row r="485" spans="1:5">
      <c r="A485" s="8">
        <v>482</v>
      </c>
      <c r="B485" s="4">
        <v>34721</v>
      </c>
      <c r="C485" s="4">
        <f>950+2850</f>
        <v>3800</v>
      </c>
      <c r="D485" s="4">
        <f t="shared" si="15"/>
        <v>1900</v>
      </c>
      <c r="E485" s="4">
        <f t="shared" si="16"/>
        <v>195.7</v>
      </c>
    </row>
    <row r="486" spans="1:5">
      <c r="A486" s="8">
        <v>483</v>
      </c>
      <c r="B486" s="4">
        <v>34722</v>
      </c>
      <c r="C486" s="4">
        <v>0</v>
      </c>
      <c r="D486" s="4">
        <f t="shared" si="15"/>
        <v>0</v>
      </c>
      <c r="E486" s="4">
        <f t="shared" si="16"/>
        <v>0</v>
      </c>
    </row>
    <row r="487" spans="1:5">
      <c r="A487" s="8">
        <v>484</v>
      </c>
      <c r="B487" s="4">
        <v>34723</v>
      </c>
      <c r="C487" s="4">
        <v>0</v>
      </c>
      <c r="D487" s="4">
        <f t="shared" si="15"/>
        <v>0</v>
      </c>
      <c r="E487" s="4">
        <f t="shared" si="16"/>
        <v>0</v>
      </c>
    </row>
    <row r="488" spans="1:5">
      <c r="A488" s="8">
        <v>485</v>
      </c>
      <c r="B488" s="4">
        <v>34724</v>
      </c>
      <c r="C488" s="4">
        <f>2812.5+8437.5</f>
        <v>11250</v>
      </c>
      <c r="D488" s="4">
        <f t="shared" si="15"/>
        <v>5625</v>
      </c>
      <c r="E488" s="4">
        <f t="shared" si="16"/>
        <v>579.37500000000011</v>
      </c>
    </row>
    <row r="489" spans="1:5">
      <c r="A489" s="8">
        <v>486</v>
      </c>
      <c r="B489" s="4">
        <v>34725</v>
      </c>
      <c r="C489" s="4">
        <v>2800</v>
      </c>
      <c r="D489" s="4">
        <f t="shared" si="15"/>
        <v>1400</v>
      </c>
      <c r="E489" s="4">
        <f t="shared" si="16"/>
        <v>144.20000000000002</v>
      </c>
    </row>
    <row r="490" spans="1:5">
      <c r="A490" s="8">
        <v>487</v>
      </c>
      <c r="B490" s="4">
        <v>34726</v>
      </c>
      <c r="C490" s="4">
        <f>312.5+937.5</f>
        <v>1250</v>
      </c>
      <c r="D490" s="4">
        <f t="shared" si="15"/>
        <v>625</v>
      </c>
      <c r="E490" s="4">
        <f t="shared" si="16"/>
        <v>64.375</v>
      </c>
    </row>
    <row r="491" spans="1:5">
      <c r="A491" s="8">
        <v>488</v>
      </c>
      <c r="B491" s="4">
        <v>34727</v>
      </c>
      <c r="C491" s="4">
        <v>0</v>
      </c>
      <c r="D491" s="4">
        <f t="shared" si="15"/>
        <v>0</v>
      </c>
      <c r="E491" s="4">
        <f t="shared" si="16"/>
        <v>0</v>
      </c>
    </row>
    <row r="492" spans="1:5">
      <c r="A492" s="8">
        <v>489</v>
      </c>
      <c r="B492" s="4">
        <v>34728</v>
      </c>
      <c r="C492" s="4">
        <v>0</v>
      </c>
      <c r="D492" s="4">
        <f t="shared" si="15"/>
        <v>0</v>
      </c>
      <c r="E492" s="4">
        <f t="shared" si="16"/>
        <v>0</v>
      </c>
    </row>
    <row r="493" spans="1:5">
      <c r="A493" s="8">
        <v>490</v>
      </c>
      <c r="B493" s="4">
        <v>34729</v>
      </c>
      <c r="C493" s="4">
        <f>1400+4200</f>
        <v>5600</v>
      </c>
      <c r="D493" s="4">
        <f t="shared" si="15"/>
        <v>2800</v>
      </c>
      <c r="E493" s="4">
        <f t="shared" si="16"/>
        <v>288.40000000000003</v>
      </c>
    </row>
    <row r="494" spans="1:5">
      <c r="A494" s="8">
        <v>491</v>
      </c>
      <c r="B494" s="4">
        <v>34730</v>
      </c>
      <c r="C494" s="4">
        <v>0</v>
      </c>
      <c r="D494" s="4">
        <f t="shared" si="15"/>
        <v>0</v>
      </c>
      <c r="E494" s="4">
        <f t="shared" si="16"/>
        <v>0</v>
      </c>
    </row>
    <row r="495" spans="1:5">
      <c r="A495" s="8">
        <v>492</v>
      </c>
      <c r="B495" s="4">
        <v>34731</v>
      </c>
      <c r="C495" s="4">
        <v>0</v>
      </c>
      <c r="D495" s="4">
        <f t="shared" si="15"/>
        <v>0</v>
      </c>
      <c r="E495" s="4">
        <f t="shared" si="16"/>
        <v>0</v>
      </c>
    </row>
    <row r="496" spans="1:5">
      <c r="A496" s="8">
        <v>493</v>
      </c>
      <c r="B496" s="4">
        <v>34732</v>
      </c>
      <c r="C496" s="4">
        <f>412.5+1237.5</f>
        <v>1650</v>
      </c>
      <c r="D496" s="4">
        <f t="shared" si="15"/>
        <v>825</v>
      </c>
      <c r="E496" s="4">
        <f t="shared" si="16"/>
        <v>84.974999999999994</v>
      </c>
    </row>
    <row r="497" spans="1:8">
      <c r="A497" s="8">
        <v>494</v>
      </c>
      <c r="B497" s="4">
        <v>34733</v>
      </c>
      <c r="C497" s="4">
        <f>1875+5625</f>
        <v>7500</v>
      </c>
      <c r="D497" s="4">
        <f t="shared" si="15"/>
        <v>3750</v>
      </c>
      <c r="E497" s="4">
        <f t="shared" si="16"/>
        <v>386.25</v>
      </c>
    </row>
    <row r="498" spans="1:8">
      <c r="A498" s="8">
        <v>495</v>
      </c>
      <c r="B498" s="4">
        <v>34734</v>
      </c>
      <c r="C498" s="4">
        <f>1650+4950</f>
        <v>6600</v>
      </c>
      <c r="D498" s="4">
        <f t="shared" si="15"/>
        <v>3300</v>
      </c>
      <c r="E498" s="4">
        <f t="shared" si="16"/>
        <v>339.9</v>
      </c>
    </row>
    <row r="499" spans="1:8">
      <c r="A499" s="8">
        <v>496</v>
      </c>
      <c r="B499" s="4">
        <v>34735</v>
      </c>
      <c r="C499" s="4">
        <f>312.5+937.5</f>
        <v>1250</v>
      </c>
      <c r="D499" s="4">
        <f t="shared" si="15"/>
        <v>625</v>
      </c>
      <c r="E499" s="4">
        <f t="shared" si="16"/>
        <v>64.375</v>
      </c>
    </row>
    <row r="500" spans="1:8">
      <c r="A500" s="8">
        <v>497</v>
      </c>
      <c r="B500" s="4">
        <v>34736</v>
      </c>
      <c r="C500" s="4">
        <f>312.5+937.5</f>
        <v>1250</v>
      </c>
      <c r="D500" s="4">
        <f t="shared" si="15"/>
        <v>625</v>
      </c>
      <c r="E500" s="4">
        <f t="shared" si="16"/>
        <v>64.375</v>
      </c>
    </row>
    <row r="501" spans="1:8">
      <c r="A501" s="8">
        <v>498</v>
      </c>
      <c r="B501" s="4">
        <v>34737</v>
      </c>
      <c r="C501" s="4">
        <f>275+825</f>
        <v>1100</v>
      </c>
      <c r="D501" s="4">
        <f t="shared" si="15"/>
        <v>550</v>
      </c>
      <c r="E501" s="4">
        <f t="shared" si="16"/>
        <v>56.65</v>
      </c>
    </row>
    <row r="502" spans="1:8">
      <c r="A502" s="8"/>
      <c r="B502" s="5" t="s">
        <v>6</v>
      </c>
      <c r="C502" s="4">
        <f>SUM(C4:C501)</f>
        <v>1077950</v>
      </c>
      <c r="D502" s="4">
        <f>SUM(D4:D501)</f>
        <v>538975</v>
      </c>
      <c r="E502" s="4">
        <f>SUM(E4:E501)</f>
        <v>55514.42499999993</v>
      </c>
    </row>
    <row r="505" spans="1:8">
      <c r="F505" t="s">
        <v>9</v>
      </c>
      <c r="G505" s="7">
        <f>E502</f>
        <v>55514.42499999993</v>
      </c>
    </row>
    <row r="506" spans="1:8">
      <c r="F506" t="s">
        <v>8</v>
      </c>
      <c r="G506" s="7">
        <f>48610</f>
        <v>48610</v>
      </c>
    </row>
    <row r="507" spans="1:8">
      <c r="F507" t="s">
        <v>10</v>
      </c>
      <c r="G507" s="7">
        <v>76225</v>
      </c>
    </row>
    <row r="508" spans="1:8">
      <c r="F508" t="s">
        <v>11</v>
      </c>
      <c r="G508" s="7">
        <f>'Aug 2011'!E560</f>
        <v>56361.599999999948</v>
      </c>
    </row>
    <row r="509" spans="1:8">
      <c r="G509" s="7">
        <f>SUM(G505:G508)</f>
        <v>236711.02499999988</v>
      </c>
      <c r="H509" s="7"/>
    </row>
    <row r="510" spans="1:8">
      <c r="H510" s="7"/>
    </row>
    <row r="511" spans="1:8">
      <c r="H511" s="7"/>
    </row>
  </sheetData>
  <mergeCells count="2">
    <mergeCell ref="A2:E2"/>
    <mergeCell ref="A1:E1"/>
  </mergeCells>
  <pageMargins left="0.7" right="0.7" top="0.28999999999999998" bottom="0.24" header="0.2" footer="0.14000000000000001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60"/>
  <sheetViews>
    <sheetView topLeftCell="A541" workbookViewId="0">
      <selection sqref="A1:E1"/>
    </sheetView>
  </sheetViews>
  <sheetFormatPr defaultRowHeight="15"/>
  <cols>
    <col min="2" max="2" width="10.42578125" customWidth="1"/>
    <col min="3" max="3" width="9.28515625" customWidth="1"/>
  </cols>
  <sheetData>
    <row r="1" spans="1:5">
      <c r="A1" s="21" t="s">
        <v>7</v>
      </c>
      <c r="B1" s="21"/>
      <c r="C1" s="21"/>
      <c r="D1" s="21"/>
      <c r="E1" s="21"/>
    </row>
    <row r="2" spans="1:5">
      <c r="A2" s="6" t="s">
        <v>5</v>
      </c>
      <c r="B2" s="1" t="s">
        <v>3</v>
      </c>
      <c r="C2" s="1" t="s">
        <v>1</v>
      </c>
      <c r="D2" s="2">
        <v>0.5</v>
      </c>
      <c r="E2" s="3">
        <v>0.10299999999999999</v>
      </c>
    </row>
    <row r="3" spans="1:5">
      <c r="A3" s="8">
        <v>1</v>
      </c>
      <c r="B3" s="4">
        <v>35691</v>
      </c>
      <c r="C3" s="4">
        <f>625+1875</f>
        <v>2500</v>
      </c>
      <c r="D3" s="4">
        <f>C3*50/100</f>
        <v>1250</v>
      </c>
      <c r="E3" s="4">
        <f>D3*10.3/100</f>
        <v>128.75</v>
      </c>
    </row>
    <row r="4" spans="1:5">
      <c r="A4" s="8">
        <v>2</v>
      </c>
      <c r="B4" s="4">
        <v>35692</v>
      </c>
      <c r="C4" s="4">
        <f>350+1050</f>
        <v>1400</v>
      </c>
      <c r="D4" s="4">
        <f t="shared" ref="D4:D67" si="0">C4*50/100</f>
        <v>700</v>
      </c>
      <c r="E4" s="4">
        <f t="shared" ref="E4:E67" si="1">D4*10.3/100</f>
        <v>72.100000000000009</v>
      </c>
    </row>
    <row r="5" spans="1:5">
      <c r="A5" s="8">
        <v>3</v>
      </c>
      <c r="B5" s="4">
        <v>35693</v>
      </c>
      <c r="C5" s="4">
        <v>0</v>
      </c>
      <c r="D5" s="4">
        <f t="shared" si="0"/>
        <v>0</v>
      </c>
      <c r="E5" s="4">
        <f t="shared" si="1"/>
        <v>0</v>
      </c>
    </row>
    <row r="6" spans="1:5">
      <c r="A6" s="8">
        <v>4</v>
      </c>
      <c r="B6" s="4">
        <v>35694</v>
      </c>
      <c r="C6" s="4">
        <v>0</v>
      </c>
      <c r="D6" s="4">
        <f t="shared" si="0"/>
        <v>0</v>
      </c>
      <c r="E6" s="4">
        <f t="shared" si="1"/>
        <v>0</v>
      </c>
    </row>
    <row r="7" spans="1:5">
      <c r="A7" s="8">
        <v>5</v>
      </c>
      <c r="B7" s="4">
        <v>35695</v>
      </c>
      <c r="C7" s="4">
        <f>1237.5+3712.5</f>
        <v>4950</v>
      </c>
      <c r="D7" s="4">
        <f t="shared" si="0"/>
        <v>2475</v>
      </c>
      <c r="E7" s="4">
        <f t="shared" si="1"/>
        <v>254.92500000000001</v>
      </c>
    </row>
    <row r="8" spans="1:5">
      <c r="A8" s="8">
        <v>6</v>
      </c>
      <c r="B8" s="4">
        <v>35696</v>
      </c>
      <c r="C8" s="4">
        <f>1237.5+3712.5</f>
        <v>4950</v>
      </c>
      <c r="D8" s="4">
        <f t="shared" si="0"/>
        <v>2475</v>
      </c>
      <c r="E8" s="4">
        <f t="shared" si="1"/>
        <v>254.92500000000001</v>
      </c>
    </row>
    <row r="9" spans="1:5">
      <c r="A9" s="8">
        <v>7</v>
      </c>
      <c r="B9" s="4">
        <v>35697</v>
      </c>
      <c r="C9" s="4">
        <v>0</v>
      </c>
      <c r="D9" s="4">
        <f t="shared" si="0"/>
        <v>0</v>
      </c>
      <c r="E9" s="4">
        <f t="shared" si="1"/>
        <v>0</v>
      </c>
    </row>
    <row r="10" spans="1:5">
      <c r="A10" s="8">
        <v>8</v>
      </c>
      <c r="B10" s="4">
        <v>35698</v>
      </c>
      <c r="C10" s="4">
        <v>0</v>
      </c>
      <c r="D10" s="4">
        <f t="shared" si="0"/>
        <v>0</v>
      </c>
      <c r="E10" s="4">
        <f t="shared" si="1"/>
        <v>0</v>
      </c>
    </row>
    <row r="11" spans="1:5">
      <c r="A11" s="8">
        <v>9</v>
      </c>
      <c r="B11" s="4">
        <v>35699</v>
      </c>
      <c r="C11" s="4">
        <v>0</v>
      </c>
      <c r="D11" s="4">
        <f t="shared" si="0"/>
        <v>0</v>
      </c>
      <c r="E11" s="4">
        <f t="shared" si="1"/>
        <v>0</v>
      </c>
    </row>
    <row r="12" spans="1:5">
      <c r="A12" s="8">
        <v>10</v>
      </c>
      <c r="B12" s="4">
        <v>35700</v>
      </c>
      <c r="C12" s="4">
        <f>700+2100</f>
        <v>2800</v>
      </c>
      <c r="D12" s="4">
        <f t="shared" si="0"/>
        <v>1400</v>
      </c>
      <c r="E12" s="4">
        <f t="shared" si="1"/>
        <v>144.20000000000002</v>
      </c>
    </row>
    <row r="13" spans="1:5">
      <c r="A13" s="8">
        <v>11</v>
      </c>
      <c r="B13" s="4">
        <v>35701</v>
      </c>
      <c r="C13" s="4">
        <v>0</v>
      </c>
      <c r="D13" s="4">
        <f t="shared" si="0"/>
        <v>0</v>
      </c>
      <c r="E13" s="4">
        <f t="shared" si="1"/>
        <v>0</v>
      </c>
    </row>
    <row r="14" spans="1:5">
      <c r="A14" s="8">
        <v>12</v>
      </c>
      <c r="B14" s="4">
        <v>35702</v>
      </c>
      <c r="C14" s="4">
        <v>0</v>
      </c>
      <c r="D14" s="4">
        <f t="shared" si="0"/>
        <v>0</v>
      </c>
      <c r="E14" s="4">
        <f t="shared" si="1"/>
        <v>0</v>
      </c>
    </row>
    <row r="15" spans="1:5">
      <c r="A15" s="8">
        <v>13</v>
      </c>
      <c r="B15" s="4">
        <v>35703</v>
      </c>
      <c r="C15" s="4">
        <v>0</v>
      </c>
      <c r="D15" s="4">
        <f t="shared" si="0"/>
        <v>0</v>
      </c>
      <c r="E15" s="4">
        <f t="shared" si="1"/>
        <v>0</v>
      </c>
    </row>
    <row r="16" spans="1:5">
      <c r="A16" s="8">
        <v>14</v>
      </c>
      <c r="B16" s="4">
        <v>35704</v>
      </c>
      <c r="C16" s="4">
        <v>0</v>
      </c>
      <c r="D16" s="4">
        <f t="shared" si="0"/>
        <v>0</v>
      </c>
      <c r="E16" s="4">
        <f t="shared" si="1"/>
        <v>0</v>
      </c>
    </row>
    <row r="17" spans="1:5">
      <c r="A17" s="8">
        <v>15</v>
      </c>
      <c r="B17" s="4">
        <v>35705</v>
      </c>
      <c r="C17" s="4">
        <v>0</v>
      </c>
      <c r="D17" s="4">
        <f t="shared" si="0"/>
        <v>0</v>
      </c>
      <c r="E17" s="4">
        <f t="shared" si="1"/>
        <v>0</v>
      </c>
    </row>
    <row r="18" spans="1:5">
      <c r="A18" s="8">
        <v>16</v>
      </c>
      <c r="B18" s="4">
        <v>35706</v>
      </c>
      <c r="C18" s="4">
        <f>350+1050</f>
        <v>1400</v>
      </c>
      <c r="D18" s="4">
        <f t="shared" si="0"/>
        <v>700</v>
      </c>
      <c r="E18" s="4">
        <f t="shared" si="1"/>
        <v>72.100000000000009</v>
      </c>
    </row>
    <row r="19" spans="1:5">
      <c r="A19" s="8">
        <v>17</v>
      </c>
      <c r="B19" s="4">
        <v>35707</v>
      </c>
      <c r="C19" s="4">
        <v>0</v>
      </c>
      <c r="D19" s="4">
        <f t="shared" si="0"/>
        <v>0</v>
      </c>
      <c r="E19" s="4">
        <f t="shared" si="1"/>
        <v>0</v>
      </c>
    </row>
    <row r="20" spans="1:5">
      <c r="A20" s="8">
        <v>18</v>
      </c>
      <c r="B20" s="4">
        <v>35708</v>
      </c>
      <c r="C20" s="4">
        <v>1400</v>
      </c>
      <c r="D20" s="4">
        <f t="shared" si="0"/>
        <v>700</v>
      </c>
      <c r="E20" s="4">
        <f t="shared" si="1"/>
        <v>72.100000000000009</v>
      </c>
    </row>
    <row r="21" spans="1:5">
      <c r="A21" s="8">
        <v>19</v>
      </c>
      <c r="B21" s="4">
        <v>35709</v>
      </c>
      <c r="C21" s="4">
        <f>412.5+1237.5</f>
        <v>1650</v>
      </c>
      <c r="D21" s="4">
        <f t="shared" si="0"/>
        <v>825</v>
      </c>
      <c r="E21" s="4">
        <f t="shared" si="1"/>
        <v>84.974999999999994</v>
      </c>
    </row>
    <row r="22" spans="1:5">
      <c r="A22" s="8">
        <v>20</v>
      </c>
      <c r="B22" s="4">
        <v>35710</v>
      </c>
      <c r="C22" s="4">
        <v>0</v>
      </c>
      <c r="D22" s="4">
        <f t="shared" si="0"/>
        <v>0</v>
      </c>
      <c r="E22" s="4">
        <f t="shared" si="1"/>
        <v>0</v>
      </c>
    </row>
    <row r="23" spans="1:5">
      <c r="A23" s="8">
        <v>21</v>
      </c>
      <c r="B23" s="4">
        <v>35711</v>
      </c>
      <c r="C23" s="4">
        <v>0</v>
      </c>
      <c r="D23" s="4">
        <f t="shared" si="0"/>
        <v>0</v>
      </c>
      <c r="E23" s="4">
        <f t="shared" si="1"/>
        <v>0</v>
      </c>
    </row>
    <row r="24" spans="1:5">
      <c r="A24" s="8">
        <v>22</v>
      </c>
      <c r="B24" s="4">
        <v>35712</v>
      </c>
      <c r="C24" s="4">
        <v>0</v>
      </c>
      <c r="D24" s="4">
        <f t="shared" si="0"/>
        <v>0</v>
      </c>
      <c r="E24" s="4">
        <f t="shared" si="1"/>
        <v>0</v>
      </c>
    </row>
    <row r="25" spans="1:5">
      <c r="A25" s="8">
        <v>23</v>
      </c>
      <c r="B25" s="4">
        <v>35713</v>
      </c>
      <c r="C25" s="4">
        <v>0</v>
      </c>
      <c r="D25" s="4">
        <f t="shared" si="0"/>
        <v>0</v>
      </c>
      <c r="E25" s="4">
        <f t="shared" si="1"/>
        <v>0</v>
      </c>
    </row>
    <row r="26" spans="1:5">
      <c r="A26" s="8">
        <v>24</v>
      </c>
      <c r="B26" s="4">
        <v>35714</v>
      </c>
      <c r="C26" s="4">
        <v>0</v>
      </c>
      <c r="D26" s="4">
        <f t="shared" si="0"/>
        <v>0</v>
      </c>
      <c r="E26" s="4">
        <f t="shared" si="1"/>
        <v>0</v>
      </c>
    </row>
    <row r="27" spans="1:5">
      <c r="A27" s="8">
        <v>25</v>
      </c>
      <c r="B27" s="4">
        <v>35715</v>
      </c>
      <c r="C27" s="4">
        <v>0</v>
      </c>
      <c r="D27" s="4">
        <f t="shared" si="0"/>
        <v>0</v>
      </c>
      <c r="E27" s="4">
        <f t="shared" si="1"/>
        <v>0</v>
      </c>
    </row>
    <row r="28" spans="1:5">
      <c r="A28" s="8">
        <v>26</v>
      </c>
      <c r="B28" s="4">
        <v>35716</v>
      </c>
      <c r="C28" s="4">
        <f>350+1050</f>
        <v>1400</v>
      </c>
      <c r="D28" s="4">
        <f t="shared" si="0"/>
        <v>700</v>
      </c>
      <c r="E28" s="4">
        <f t="shared" si="1"/>
        <v>72.100000000000009</v>
      </c>
    </row>
    <row r="29" spans="1:5">
      <c r="A29" s="8">
        <v>27</v>
      </c>
      <c r="B29" s="4">
        <v>35717</v>
      </c>
      <c r="C29" s="4">
        <v>0</v>
      </c>
      <c r="D29" s="4">
        <f t="shared" si="0"/>
        <v>0</v>
      </c>
      <c r="E29" s="4">
        <f t="shared" si="1"/>
        <v>0</v>
      </c>
    </row>
    <row r="30" spans="1:5">
      <c r="A30" s="8">
        <v>28</v>
      </c>
      <c r="B30" s="4">
        <v>35718</v>
      </c>
      <c r="C30" s="4">
        <v>0</v>
      </c>
      <c r="D30" s="4">
        <f t="shared" si="0"/>
        <v>0</v>
      </c>
      <c r="E30" s="4">
        <f t="shared" si="1"/>
        <v>0</v>
      </c>
    </row>
    <row r="31" spans="1:5">
      <c r="A31" s="8">
        <v>29</v>
      </c>
      <c r="B31" s="4">
        <v>35719</v>
      </c>
      <c r="C31" s="4">
        <f>825+2475</f>
        <v>3300</v>
      </c>
      <c r="D31" s="4">
        <f t="shared" si="0"/>
        <v>1650</v>
      </c>
      <c r="E31" s="4">
        <f t="shared" si="1"/>
        <v>169.95</v>
      </c>
    </row>
    <row r="32" spans="1:5">
      <c r="A32" s="8">
        <v>30</v>
      </c>
      <c r="B32" s="4">
        <v>35720</v>
      </c>
      <c r="C32" s="4">
        <f>825+2475</f>
        <v>3300</v>
      </c>
      <c r="D32" s="4">
        <f t="shared" si="0"/>
        <v>1650</v>
      </c>
      <c r="E32" s="4">
        <f t="shared" si="1"/>
        <v>169.95</v>
      </c>
    </row>
    <row r="33" spans="1:5">
      <c r="A33" s="8">
        <v>31</v>
      </c>
      <c r="B33" s="4">
        <v>35721</v>
      </c>
      <c r="C33" s="4">
        <v>0</v>
      </c>
      <c r="D33" s="4">
        <f t="shared" si="0"/>
        <v>0</v>
      </c>
      <c r="E33" s="4">
        <f t="shared" si="1"/>
        <v>0</v>
      </c>
    </row>
    <row r="34" spans="1:5">
      <c r="A34" s="8">
        <v>32</v>
      </c>
      <c r="B34" s="4">
        <v>35722</v>
      </c>
      <c r="C34" s="4">
        <f>350+1050</f>
        <v>1400</v>
      </c>
      <c r="D34" s="4">
        <f t="shared" si="0"/>
        <v>700</v>
      </c>
      <c r="E34" s="4">
        <f t="shared" si="1"/>
        <v>72.100000000000009</v>
      </c>
    </row>
    <row r="35" spans="1:5">
      <c r="A35" s="8">
        <v>33</v>
      </c>
      <c r="B35" s="4">
        <v>35723</v>
      </c>
      <c r="C35" s="4">
        <v>1400</v>
      </c>
      <c r="D35" s="4">
        <f t="shared" si="0"/>
        <v>700</v>
      </c>
      <c r="E35" s="4">
        <f t="shared" si="1"/>
        <v>72.100000000000009</v>
      </c>
    </row>
    <row r="36" spans="1:5">
      <c r="A36" s="8">
        <v>34</v>
      </c>
      <c r="B36" s="4">
        <v>35724</v>
      </c>
      <c r="C36" s="4">
        <f>325+975</f>
        <v>1300</v>
      </c>
      <c r="D36" s="4">
        <f t="shared" si="0"/>
        <v>650</v>
      </c>
      <c r="E36" s="4">
        <f t="shared" si="1"/>
        <v>66.95</v>
      </c>
    </row>
    <row r="37" spans="1:5">
      <c r="A37" s="8">
        <v>35</v>
      </c>
      <c r="B37" s="4">
        <v>35725</v>
      </c>
      <c r="C37" s="4">
        <v>0</v>
      </c>
      <c r="D37" s="4">
        <f t="shared" si="0"/>
        <v>0</v>
      </c>
      <c r="E37" s="4">
        <f t="shared" si="1"/>
        <v>0</v>
      </c>
    </row>
    <row r="38" spans="1:5">
      <c r="A38" s="8">
        <v>36</v>
      </c>
      <c r="B38" s="4">
        <v>35726</v>
      </c>
      <c r="C38" s="4">
        <v>1400</v>
      </c>
      <c r="D38" s="4">
        <f t="shared" si="0"/>
        <v>700</v>
      </c>
      <c r="E38" s="4">
        <f t="shared" si="1"/>
        <v>72.100000000000009</v>
      </c>
    </row>
    <row r="39" spans="1:5">
      <c r="A39" s="8">
        <v>37</v>
      </c>
      <c r="B39" s="4">
        <v>35727</v>
      </c>
      <c r="C39" s="4">
        <v>1400</v>
      </c>
      <c r="D39" s="4">
        <f t="shared" si="0"/>
        <v>700</v>
      </c>
      <c r="E39" s="4">
        <f t="shared" si="1"/>
        <v>72.100000000000009</v>
      </c>
    </row>
    <row r="40" spans="1:5">
      <c r="A40" s="8">
        <v>38</v>
      </c>
      <c r="B40" s="4">
        <v>35728</v>
      </c>
      <c r="C40" s="4">
        <f>1237.5+3712.5</f>
        <v>4950</v>
      </c>
      <c r="D40" s="4">
        <f t="shared" si="0"/>
        <v>2475</v>
      </c>
      <c r="E40" s="4">
        <f t="shared" si="1"/>
        <v>254.92500000000001</v>
      </c>
    </row>
    <row r="41" spans="1:5">
      <c r="A41" s="8">
        <v>39</v>
      </c>
      <c r="B41" s="4">
        <v>35729</v>
      </c>
      <c r="C41" s="4">
        <f>1475+4425</f>
        <v>5900</v>
      </c>
      <c r="D41" s="4">
        <f t="shared" si="0"/>
        <v>2950</v>
      </c>
      <c r="E41" s="4">
        <f t="shared" si="1"/>
        <v>303.85000000000002</v>
      </c>
    </row>
    <row r="42" spans="1:5">
      <c r="A42" s="8">
        <v>40</v>
      </c>
      <c r="B42" s="4">
        <v>35730</v>
      </c>
      <c r="C42" s="4">
        <f>1250+3750</f>
        <v>5000</v>
      </c>
      <c r="D42" s="4">
        <f t="shared" si="0"/>
        <v>2500</v>
      </c>
      <c r="E42" s="4">
        <f t="shared" si="1"/>
        <v>257.5</v>
      </c>
    </row>
    <row r="43" spans="1:5">
      <c r="A43" s="8">
        <v>41</v>
      </c>
      <c r="B43" s="4">
        <v>35731</v>
      </c>
      <c r="C43" s="4">
        <f>1250+3750</f>
        <v>5000</v>
      </c>
      <c r="D43" s="4">
        <f t="shared" si="0"/>
        <v>2500</v>
      </c>
      <c r="E43" s="4">
        <f t="shared" si="1"/>
        <v>257.5</v>
      </c>
    </row>
    <row r="44" spans="1:5">
      <c r="A44" s="8">
        <v>42</v>
      </c>
      <c r="B44" s="4">
        <v>35732</v>
      </c>
      <c r="C44" s="4">
        <f>1250+3750</f>
        <v>5000</v>
      </c>
      <c r="D44" s="4">
        <f t="shared" si="0"/>
        <v>2500</v>
      </c>
      <c r="E44" s="4">
        <f t="shared" si="1"/>
        <v>257.5</v>
      </c>
    </row>
    <row r="45" spans="1:5">
      <c r="A45" s="8">
        <v>43</v>
      </c>
      <c r="B45" s="4">
        <v>35733</v>
      </c>
      <c r="C45" s="4">
        <f>1250+3750</f>
        <v>5000</v>
      </c>
      <c r="D45" s="4">
        <f t="shared" si="0"/>
        <v>2500</v>
      </c>
      <c r="E45" s="4">
        <f t="shared" si="1"/>
        <v>257.5</v>
      </c>
    </row>
    <row r="46" spans="1:5">
      <c r="A46" s="8">
        <v>44</v>
      </c>
      <c r="B46" s="4">
        <v>35734</v>
      </c>
      <c r="C46" s="4">
        <f>1250+3750</f>
        <v>5000</v>
      </c>
      <c r="D46" s="4">
        <f t="shared" si="0"/>
        <v>2500</v>
      </c>
      <c r="E46" s="4">
        <f t="shared" si="1"/>
        <v>257.5</v>
      </c>
    </row>
    <row r="47" spans="1:5">
      <c r="A47" s="8">
        <v>45</v>
      </c>
      <c r="B47" s="4">
        <v>35735</v>
      </c>
      <c r="C47" s="4">
        <f>1900+5700</f>
        <v>7600</v>
      </c>
      <c r="D47" s="4">
        <f t="shared" si="0"/>
        <v>3800</v>
      </c>
      <c r="E47" s="4">
        <f t="shared" si="1"/>
        <v>391.4</v>
      </c>
    </row>
    <row r="48" spans="1:5">
      <c r="A48" s="8">
        <v>46</v>
      </c>
      <c r="B48" s="4">
        <v>35736</v>
      </c>
      <c r="C48" s="4">
        <f>412.5+1237.5</f>
        <v>1650</v>
      </c>
      <c r="D48" s="4">
        <f t="shared" si="0"/>
        <v>825</v>
      </c>
      <c r="E48" s="4">
        <f t="shared" si="1"/>
        <v>84.974999999999994</v>
      </c>
    </row>
    <row r="49" spans="1:5">
      <c r="A49" s="8">
        <v>47</v>
      </c>
      <c r="B49" s="4">
        <v>35737</v>
      </c>
      <c r="C49" s="4">
        <v>0</v>
      </c>
      <c r="D49" s="4">
        <f t="shared" si="0"/>
        <v>0</v>
      </c>
      <c r="E49" s="4">
        <f t="shared" si="1"/>
        <v>0</v>
      </c>
    </row>
    <row r="50" spans="1:5">
      <c r="A50" s="8">
        <v>48</v>
      </c>
      <c r="B50" s="4">
        <v>35738</v>
      </c>
      <c r="C50" s="4">
        <v>0</v>
      </c>
      <c r="D50" s="4">
        <f t="shared" si="0"/>
        <v>0</v>
      </c>
      <c r="E50" s="4">
        <f t="shared" si="1"/>
        <v>0</v>
      </c>
    </row>
    <row r="51" spans="1:5">
      <c r="A51" s="8">
        <v>49</v>
      </c>
      <c r="B51" s="4">
        <v>35739</v>
      </c>
      <c r="C51" s="4">
        <f>1237.5+3712.5</f>
        <v>4950</v>
      </c>
      <c r="D51" s="4">
        <f t="shared" si="0"/>
        <v>2475</v>
      </c>
      <c r="E51" s="4">
        <f t="shared" si="1"/>
        <v>254.92500000000001</v>
      </c>
    </row>
    <row r="52" spans="1:5">
      <c r="A52" s="8">
        <v>50</v>
      </c>
      <c r="B52" s="4">
        <v>35740</v>
      </c>
      <c r="C52" s="4">
        <f>1237.5+3712.5</f>
        <v>4950</v>
      </c>
      <c r="D52" s="4">
        <f t="shared" si="0"/>
        <v>2475</v>
      </c>
      <c r="E52" s="4">
        <f t="shared" si="1"/>
        <v>254.92500000000001</v>
      </c>
    </row>
    <row r="53" spans="1:5">
      <c r="A53" s="8">
        <v>51</v>
      </c>
      <c r="B53" s="4">
        <v>35741</v>
      </c>
      <c r="C53" s="4">
        <f>1237.5+3712.5</f>
        <v>4950</v>
      </c>
      <c r="D53" s="4">
        <f t="shared" si="0"/>
        <v>2475</v>
      </c>
      <c r="E53" s="4">
        <f t="shared" si="1"/>
        <v>254.92500000000001</v>
      </c>
    </row>
    <row r="54" spans="1:5">
      <c r="A54" s="8">
        <v>52</v>
      </c>
      <c r="B54" s="4">
        <v>35742</v>
      </c>
      <c r="C54" s="4">
        <f>412.5+1237.5</f>
        <v>1650</v>
      </c>
      <c r="D54" s="4">
        <f t="shared" si="0"/>
        <v>825</v>
      </c>
      <c r="E54" s="4">
        <f t="shared" si="1"/>
        <v>84.974999999999994</v>
      </c>
    </row>
    <row r="55" spans="1:5">
      <c r="A55" s="8">
        <v>53</v>
      </c>
      <c r="B55" s="4">
        <v>35743</v>
      </c>
      <c r="C55" s="4">
        <f>1650+4950</f>
        <v>6600</v>
      </c>
      <c r="D55" s="4">
        <f t="shared" si="0"/>
        <v>3300</v>
      </c>
      <c r="E55" s="4">
        <f t="shared" si="1"/>
        <v>339.9</v>
      </c>
    </row>
    <row r="56" spans="1:5">
      <c r="A56" s="8">
        <v>54</v>
      </c>
      <c r="B56" s="4">
        <v>35744</v>
      </c>
      <c r="C56" s="4">
        <f>412.5+1237.5</f>
        <v>1650</v>
      </c>
      <c r="D56" s="4">
        <f t="shared" si="0"/>
        <v>825</v>
      </c>
      <c r="E56" s="4">
        <f t="shared" si="1"/>
        <v>84.974999999999994</v>
      </c>
    </row>
    <row r="57" spans="1:5">
      <c r="A57" s="8">
        <v>55</v>
      </c>
      <c r="B57" s="4">
        <v>35745</v>
      </c>
      <c r="C57" s="4">
        <v>0</v>
      </c>
      <c r="D57" s="4">
        <f t="shared" si="0"/>
        <v>0</v>
      </c>
      <c r="E57" s="4">
        <f t="shared" si="1"/>
        <v>0</v>
      </c>
    </row>
    <row r="58" spans="1:5">
      <c r="A58" s="8">
        <v>56</v>
      </c>
      <c r="B58" s="4">
        <v>35746</v>
      </c>
      <c r="C58" s="4">
        <f>412.5+1237.5</f>
        <v>1650</v>
      </c>
      <c r="D58" s="4">
        <f t="shared" si="0"/>
        <v>825</v>
      </c>
      <c r="E58" s="4">
        <f t="shared" si="1"/>
        <v>84.974999999999994</v>
      </c>
    </row>
    <row r="59" spans="1:5">
      <c r="A59" s="8">
        <v>57</v>
      </c>
      <c r="B59" s="4">
        <v>35747</v>
      </c>
      <c r="C59" s="4">
        <v>0</v>
      </c>
      <c r="D59" s="4">
        <f t="shared" si="0"/>
        <v>0</v>
      </c>
      <c r="E59" s="4">
        <f t="shared" si="1"/>
        <v>0</v>
      </c>
    </row>
    <row r="60" spans="1:5">
      <c r="A60" s="8">
        <v>58</v>
      </c>
      <c r="B60" s="4">
        <v>35748</v>
      </c>
      <c r="C60" s="4">
        <v>0</v>
      </c>
      <c r="D60" s="4">
        <f t="shared" si="0"/>
        <v>0</v>
      </c>
      <c r="E60" s="4">
        <f t="shared" si="1"/>
        <v>0</v>
      </c>
    </row>
    <row r="61" spans="1:5">
      <c r="A61" s="8">
        <v>59</v>
      </c>
      <c r="B61" s="4">
        <v>35749</v>
      </c>
      <c r="C61" s="4">
        <v>0</v>
      </c>
      <c r="D61" s="4">
        <f t="shared" si="0"/>
        <v>0</v>
      </c>
      <c r="E61" s="4">
        <f t="shared" si="1"/>
        <v>0</v>
      </c>
    </row>
    <row r="62" spans="1:5">
      <c r="A62" s="8">
        <v>60</v>
      </c>
      <c r="B62" s="4">
        <v>35750</v>
      </c>
      <c r="C62" s="4">
        <f>312.5+937.5</f>
        <v>1250</v>
      </c>
      <c r="D62" s="4">
        <f t="shared" si="0"/>
        <v>625</v>
      </c>
      <c r="E62" s="4">
        <f t="shared" si="1"/>
        <v>64.375</v>
      </c>
    </row>
    <row r="63" spans="1:5">
      <c r="A63" s="8">
        <v>61</v>
      </c>
      <c r="B63" s="4">
        <v>35751</v>
      </c>
      <c r="C63" s="4">
        <f>1750+5250</f>
        <v>7000</v>
      </c>
      <c r="D63" s="4">
        <f t="shared" si="0"/>
        <v>3500</v>
      </c>
      <c r="E63" s="4">
        <f t="shared" si="1"/>
        <v>360.5</v>
      </c>
    </row>
    <row r="64" spans="1:5">
      <c r="A64" s="8">
        <v>62</v>
      </c>
      <c r="B64" s="4">
        <v>35752</v>
      </c>
      <c r="C64" s="4">
        <f>950+2850</f>
        <v>3800</v>
      </c>
      <c r="D64" s="4">
        <f t="shared" si="0"/>
        <v>1900</v>
      </c>
      <c r="E64" s="4">
        <f t="shared" si="1"/>
        <v>195.7</v>
      </c>
    </row>
    <row r="65" spans="1:5">
      <c r="A65" s="8">
        <v>63</v>
      </c>
      <c r="B65" s="4">
        <v>35753</v>
      </c>
      <c r="C65" s="4">
        <v>0</v>
      </c>
      <c r="D65" s="4">
        <f t="shared" si="0"/>
        <v>0</v>
      </c>
      <c r="E65" s="4">
        <f t="shared" si="1"/>
        <v>0</v>
      </c>
    </row>
    <row r="66" spans="1:5">
      <c r="A66" s="8">
        <v>64</v>
      </c>
      <c r="B66" s="4">
        <v>35754</v>
      </c>
      <c r="C66" s="4">
        <f>412.5+1237.5</f>
        <v>1650</v>
      </c>
      <c r="D66" s="4">
        <f t="shared" si="0"/>
        <v>825</v>
      </c>
      <c r="E66" s="4">
        <f t="shared" si="1"/>
        <v>84.974999999999994</v>
      </c>
    </row>
    <row r="67" spans="1:5">
      <c r="A67" s="8">
        <v>65</v>
      </c>
      <c r="B67" s="4">
        <v>35755</v>
      </c>
      <c r="C67" s="4">
        <f>625+1875</f>
        <v>2500</v>
      </c>
      <c r="D67" s="4">
        <f t="shared" si="0"/>
        <v>1250</v>
      </c>
      <c r="E67" s="4">
        <f t="shared" si="1"/>
        <v>128.75</v>
      </c>
    </row>
    <row r="68" spans="1:5">
      <c r="A68" s="8">
        <v>66</v>
      </c>
      <c r="B68" s="4">
        <v>35756</v>
      </c>
      <c r="C68" s="4">
        <v>0</v>
      </c>
      <c r="D68" s="4">
        <f t="shared" ref="D68:D131" si="2">C68*50/100</f>
        <v>0</v>
      </c>
      <c r="E68" s="4">
        <f t="shared" ref="E68:E131" si="3">D68*10.3/100</f>
        <v>0</v>
      </c>
    </row>
    <row r="69" spans="1:5">
      <c r="A69" s="8">
        <v>67</v>
      </c>
      <c r="B69" s="4">
        <v>35757</v>
      </c>
      <c r="C69" s="4">
        <v>0</v>
      </c>
      <c r="D69" s="4">
        <f t="shared" si="2"/>
        <v>0</v>
      </c>
      <c r="E69" s="4">
        <f t="shared" si="3"/>
        <v>0</v>
      </c>
    </row>
    <row r="70" spans="1:5">
      <c r="A70" s="8">
        <v>68</v>
      </c>
      <c r="B70" s="4">
        <v>35758</v>
      </c>
      <c r="C70" s="4">
        <f>312.5+937.5</f>
        <v>1250</v>
      </c>
      <c r="D70" s="4">
        <f t="shared" si="2"/>
        <v>625</v>
      </c>
      <c r="E70" s="4">
        <f t="shared" si="3"/>
        <v>64.375</v>
      </c>
    </row>
    <row r="71" spans="1:5">
      <c r="A71" s="8">
        <v>69</v>
      </c>
      <c r="B71" s="4">
        <v>35759</v>
      </c>
      <c r="C71" s="4">
        <f>275+825</f>
        <v>1100</v>
      </c>
      <c r="D71" s="4">
        <f t="shared" si="2"/>
        <v>550</v>
      </c>
      <c r="E71" s="4">
        <f t="shared" si="3"/>
        <v>56.65</v>
      </c>
    </row>
    <row r="72" spans="1:5">
      <c r="A72" s="8">
        <v>70</v>
      </c>
      <c r="B72" s="4">
        <v>35760</v>
      </c>
      <c r="C72" s="4">
        <v>0</v>
      </c>
      <c r="D72" s="4">
        <f t="shared" si="2"/>
        <v>0</v>
      </c>
      <c r="E72" s="4">
        <f t="shared" si="3"/>
        <v>0</v>
      </c>
    </row>
    <row r="73" spans="1:5">
      <c r="A73" s="8">
        <v>71</v>
      </c>
      <c r="B73" s="4">
        <v>35761</v>
      </c>
      <c r="C73" s="4">
        <v>0</v>
      </c>
      <c r="D73" s="4">
        <f t="shared" si="2"/>
        <v>0</v>
      </c>
      <c r="E73" s="4">
        <f t="shared" si="3"/>
        <v>0</v>
      </c>
    </row>
    <row r="74" spans="1:5">
      <c r="A74" s="8">
        <v>72</v>
      </c>
      <c r="B74" s="4">
        <v>35762</v>
      </c>
      <c r="C74" s="4">
        <v>0</v>
      </c>
      <c r="D74" s="4">
        <f t="shared" si="2"/>
        <v>0</v>
      </c>
      <c r="E74" s="4">
        <f t="shared" si="3"/>
        <v>0</v>
      </c>
    </row>
    <row r="75" spans="1:5">
      <c r="A75" s="8">
        <v>73</v>
      </c>
      <c r="B75" s="4">
        <v>35763</v>
      </c>
      <c r="C75" s="4">
        <f>412.5+1237.5</f>
        <v>1650</v>
      </c>
      <c r="D75" s="4">
        <f t="shared" si="2"/>
        <v>825</v>
      </c>
      <c r="E75" s="4">
        <f t="shared" si="3"/>
        <v>84.974999999999994</v>
      </c>
    </row>
    <row r="76" spans="1:5">
      <c r="A76" s="8">
        <v>74</v>
      </c>
      <c r="B76" s="4">
        <v>35764</v>
      </c>
      <c r="C76" s="4">
        <f>2100+6300</f>
        <v>8400</v>
      </c>
      <c r="D76" s="4">
        <f t="shared" si="2"/>
        <v>4200</v>
      </c>
      <c r="E76" s="4">
        <f t="shared" si="3"/>
        <v>432.6</v>
      </c>
    </row>
    <row r="77" spans="1:5">
      <c r="A77" s="8">
        <v>75</v>
      </c>
      <c r="B77" s="4">
        <v>35765</v>
      </c>
      <c r="C77" s="4">
        <f>312.5+937.5</f>
        <v>1250</v>
      </c>
      <c r="D77" s="4">
        <f t="shared" si="2"/>
        <v>625</v>
      </c>
      <c r="E77" s="4">
        <f t="shared" si="3"/>
        <v>64.375</v>
      </c>
    </row>
    <row r="78" spans="1:5">
      <c r="A78" s="8">
        <v>76</v>
      </c>
      <c r="B78" s="4">
        <v>35766</v>
      </c>
      <c r="C78" s="4">
        <f>1237.5+3712.5</f>
        <v>4950</v>
      </c>
      <c r="D78" s="4">
        <f t="shared" si="2"/>
        <v>2475</v>
      </c>
      <c r="E78" s="4">
        <f t="shared" si="3"/>
        <v>254.92500000000001</v>
      </c>
    </row>
    <row r="79" spans="1:5">
      <c r="A79" s="8">
        <v>77</v>
      </c>
      <c r="B79" s="4">
        <v>35767</v>
      </c>
      <c r="C79" s="4">
        <v>0</v>
      </c>
      <c r="D79" s="4">
        <f t="shared" si="2"/>
        <v>0</v>
      </c>
      <c r="E79" s="4">
        <f t="shared" si="3"/>
        <v>0</v>
      </c>
    </row>
    <row r="80" spans="1:5">
      <c r="A80" s="8">
        <v>78</v>
      </c>
      <c r="B80" s="4">
        <v>35768</v>
      </c>
      <c r="C80" s="4">
        <f>412.5+1237.5</f>
        <v>1650</v>
      </c>
      <c r="D80" s="4">
        <f t="shared" si="2"/>
        <v>825</v>
      </c>
      <c r="E80" s="4">
        <f t="shared" si="3"/>
        <v>84.974999999999994</v>
      </c>
    </row>
    <row r="81" spans="1:5">
      <c r="A81" s="8">
        <v>79</v>
      </c>
      <c r="B81" s="4">
        <v>35769</v>
      </c>
      <c r="C81" s="4">
        <v>0</v>
      </c>
      <c r="D81" s="4">
        <f t="shared" si="2"/>
        <v>0</v>
      </c>
      <c r="E81" s="4">
        <f t="shared" si="3"/>
        <v>0</v>
      </c>
    </row>
    <row r="82" spans="1:5">
      <c r="A82" s="8">
        <v>80</v>
      </c>
      <c r="B82" s="4">
        <v>35770</v>
      </c>
      <c r="C82" s="4">
        <f>412.5+1237.5</f>
        <v>1650</v>
      </c>
      <c r="D82" s="4">
        <f t="shared" si="2"/>
        <v>825</v>
      </c>
      <c r="E82" s="4">
        <f t="shared" si="3"/>
        <v>84.974999999999994</v>
      </c>
    </row>
    <row r="83" spans="1:5">
      <c r="A83" s="8">
        <v>81</v>
      </c>
      <c r="B83" s="4">
        <v>35771</v>
      </c>
      <c r="C83" s="4">
        <v>0</v>
      </c>
      <c r="D83" s="4">
        <f t="shared" si="2"/>
        <v>0</v>
      </c>
      <c r="E83" s="4">
        <f t="shared" si="3"/>
        <v>0</v>
      </c>
    </row>
    <row r="84" spans="1:5">
      <c r="A84" s="8">
        <v>82</v>
      </c>
      <c r="B84" s="4">
        <v>35772</v>
      </c>
      <c r="C84" s="4">
        <v>0</v>
      </c>
      <c r="D84" s="4">
        <f t="shared" si="2"/>
        <v>0</v>
      </c>
      <c r="E84" s="4">
        <f t="shared" si="3"/>
        <v>0</v>
      </c>
    </row>
    <row r="85" spans="1:5">
      <c r="A85" s="8">
        <v>83</v>
      </c>
      <c r="B85" s="4">
        <v>35773</v>
      </c>
      <c r="C85" s="4">
        <f>825+2475</f>
        <v>3300</v>
      </c>
      <c r="D85" s="4">
        <f t="shared" si="2"/>
        <v>1650</v>
      </c>
      <c r="E85" s="4">
        <f t="shared" si="3"/>
        <v>169.95</v>
      </c>
    </row>
    <row r="86" spans="1:5">
      <c r="A86" s="8">
        <v>84</v>
      </c>
      <c r="B86" s="4">
        <v>35774</v>
      </c>
      <c r="C86" s="4">
        <f>9625+28875</f>
        <v>38500</v>
      </c>
      <c r="D86" s="4">
        <f t="shared" si="2"/>
        <v>19250</v>
      </c>
      <c r="E86" s="4">
        <f t="shared" si="3"/>
        <v>1982.75</v>
      </c>
    </row>
    <row r="87" spans="1:5">
      <c r="A87" s="8">
        <v>85</v>
      </c>
      <c r="B87" s="4">
        <v>35775</v>
      </c>
      <c r="C87" s="4">
        <f>1625+4875</f>
        <v>6500</v>
      </c>
      <c r="D87" s="4">
        <f t="shared" si="2"/>
        <v>3250</v>
      </c>
      <c r="E87" s="4">
        <f t="shared" si="3"/>
        <v>334.75</v>
      </c>
    </row>
    <row r="88" spans="1:5">
      <c r="A88" s="8">
        <v>86</v>
      </c>
      <c r="B88" s="4">
        <v>35776</v>
      </c>
      <c r="C88" s="4">
        <f>350+1050</f>
        <v>1400</v>
      </c>
      <c r="D88" s="4">
        <f t="shared" si="2"/>
        <v>700</v>
      </c>
      <c r="E88" s="4">
        <f t="shared" si="3"/>
        <v>72.100000000000009</v>
      </c>
    </row>
    <row r="89" spans="1:5">
      <c r="A89" s="8">
        <v>87</v>
      </c>
      <c r="B89" s="4">
        <v>35777</v>
      </c>
      <c r="C89" s="4">
        <f>412.5+1237.5</f>
        <v>1650</v>
      </c>
      <c r="D89" s="4">
        <f t="shared" si="2"/>
        <v>825</v>
      </c>
      <c r="E89" s="4">
        <f t="shared" si="3"/>
        <v>84.974999999999994</v>
      </c>
    </row>
    <row r="90" spans="1:5">
      <c r="A90" s="8">
        <v>88</v>
      </c>
      <c r="B90" s="4">
        <v>35778</v>
      </c>
      <c r="C90" s="4">
        <f>350+1050</f>
        <v>1400</v>
      </c>
      <c r="D90" s="4">
        <f t="shared" si="2"/>
        <v>700</v>
      </c>
      <c r="E90" s="4">
        <f t="shared" si="3"/>
        <v>72.100000000000009</v>
      </c>
    </row>
    <row r="91" spans="1:5">
      <c r="A91" s="8">
        <v>89</v>
      </c>
      <c r="B91" s="4">
        <v>35779</v>
      </c>
      <c r="C91" s="4">
        <v>1400</v>
      </c>
      <c r="D91" s="4">
        <f t="shared" si="2"/>
        <v>700</v>
      </c>
      <c r="E91" s="4">
        <f t="shared" si="3"/>
        <v>72.100000000000009</v>
      </c>
    </row>
    <row r="92" spans="1:5">
      <c r="A92" s="8">
        <v>90</v>
      </c>
      <c r="B92" s="4">
        <v>35780</v>
      </c>
      <c r="C92" s="4">
        <f>825+2475</f>
        <v>3300</v>
      </c>
      <c r="D92" s="4">
        <f t="shared" si="2"/>
        <v>1650</v>
      </c>
      <c r="E92" s="4">
        <f t="shared" si="3"/>
        <v>169.95</v>
      </c>
    </row>
    <row r="93" spans="1:5">
      <c r="A93" s="8">
        <v>91</v>
      </c>
      <c r="B93" s="4">
        <v>35781</v>
      </c>
      <c r="C93" s="4">
        <v>0</v>
      </c>
      <c r="D93" s="4">
        <f t="shared" si="2"/>
        <v>0</v>
      </c>
      <c r="E93" s="4">
        <f t="shared" si="3"/>
        <v>0</v>
      </c>
    </row>
    <row r="94" spans="1:5">
      <c r="A94" s="8">
        <v>92</v>
      </c>
      <c r="B94" s="4">
        <v>35782</v>
      </c>
      <c r="C94" s="4">
        <f>2662.5+7987.5</f>
        <v>10650</v>
      </c>
      <c r="D94" s="4">
        <f t="shared" si="2"/>
        <v>5325</v>
      </c>
      <c r="E94" s="4">
        <f t="shared" si="3"/>
        <v>548.47500000000002</v>
      </c>
    </row>
    <row r="95" spans="1:5">
      <c r="A95" s="8">
        <v>93</v>
      </c>
      <c r="B95" s="4">
        <v>35783</v>
      </c>
      <c r="C95" s="4">
        <v>0</v>
      </c>
      <c r="D95" s="4">
        <f t="shared" si="2"/>
        <v>0</v>
      </c>
      <c r="E95" s="4">
        <f t="shared" si="3"/>
        <v>0</v>
      </c>
    </row>
    <row r="96" spans="1:5">
      <c r="A96" s="8">
        <v>94</v>
      </c>
      <c r="B96" s="4">
        <v>35784</v>
      </c>
      <c r="C96" s="4">
        <v>0</v>
      </c>
      <c r="D96" s="4">
        <f t="shared" si="2"/>
        <v>0</v>
      </c>
      <c r="E96" s="4">
        <f t="shared" si="3"/>
        <v>0</v>
      </c>
    </row>
    <row r="97" spans="1:5">
      <c r="A97" s="8">
        <v>95</v>
      </c>
      <c r="B97" s="4">
        <v>35785</v>
      </c>
      <c r="C97" s="4">
        <v>0</v>
      </c>
      <c r="D97" s="4">
        <f t="shared" si="2"/>
        <v>0</v>
      </c>
      <c r="E97" s="4">
        <f t="shared" si="3"/>
        <v>0</v>
      </c>
    </row>
    <row r="98" spans="1:5">
      <c r="A98" s="8">
        <v>96</v>
      </c>
      <c r="B98" s="4">
        <v>35786</v>
      </c>
      <c r="C98" s="4">
        <f>2812.5+8437.5</f>
        <v>11250</v>
      </c>
      <c r="D98" s="4">
        <f t="shared" si="2"/>
        <v>5625</v>
      </c>
      <c r="E98" s="4">
        <f t="shared" si="3"/>
        <v>579.37500000000011</v>
      </c>
    </row>
    <row r="99" spans="1:5">
      <c r="A99" s="8">
        <v>97</v>
      </c>
      <c r="B99" s="4">
        <v>35787</v>
      </c>
      <c r="C99" s="4">
        <f>2812.5+8437.5</f>
        <v>11250</v>
      </c>
      <c r="D99" s="4">
        <f t="shared" si="2"/>
        <v>5625</v>
      </c>
      <c r="E99" s="4">
        <f t="shared" si="3"/>
        <v>579.37500000000011</v>
      </c>
    </row>
    <row r="100" spans="1:5">
      <c r="A100" s="8">
        <v>98</v>
      </c>
      <c r="B100" s="4">
        <v>35788</v>
      </c>
      <c r="C100" s="4">
        <f>2475+7425</f>
        <v>9900</v>
      </c>
      <c r="D100" s="4">
        <f t="shared" si="2"/>
        <v>4950</v>
      </c>
      <c r="E100" s="4">
        <f t="shared" si="3"/>
        <v>509.85</v>
      </c>
    </row>
    <row r="101" spans="1:5">
      <c r="A101" s="8">
        <v>99</v>
      </c>
      <c r="B101" s="4">
        <v>35789</v>
      </c>
      <c r="C101" s="4">
        <f>2812.5+8437.5</f>
        <v>11250</v>
      </c>
      <c r="D101" s="4">
        <f t="shared" si="2"/>
        <v>5625</v>
      </c>
      <c r="E101" s="4">
        <f t="shared" si="3"/>
        <v>579.37500000000011</v>
      </c>
    </row>
    <row r="102" spans="1:5">
      <c r="A102" s="8">
        <v>100</v>
      </c>
      <c r="B102" s="4">
        <v>35790</v>
      </c>
      <c r="C102" s="4">
        <f>3437.5+10312.5</f>
        <v>13750</v>
      </c>
      <c r="D102" s="4">
        <f t="shared" si="2"/>
        <v>6875</v>
      </c>
      <c r="E102" s="4">
        <f t="shared" si="3"/>
        <v>708.125</v>
      </c>
    </row>
    <row r="103" spans="1:5">
      <c r="A103" s="8">
        <v>101</v>
      </c>
      <c r="B103" s="4">
        <v>35791</v>
      </c>
      <c r="C103" s="4">
        <f>2812.5+8437.5</f>
        <v>11250</v>
      </c>
      <c r="D103" s="4">
        <f t="shared" si="2"/>
        <v>5625</v>
      </c>
      <c r="E103" s="4">
        <f t="shared" si="3"/>
        <v>579.37500000000011</v>
      </c>
    </row>
    <row r="104" spans="1:5">
      <c r="A104" s="8">
        <v>102</v>
      </c>
      <c r="B104" s="4">
        <v>35792</v>
      </c>
      <c r="C104" s="4">
        <f>325+975</f>
        <v>1300</v>
      </c>
      <c r="D104" s="4">
        <f t="shared" si="2"/>
        <v>650</v>
      </c>
      <c r="E104" s="4">
        <f t="shared" si="3"/>
        <v>66.95</v>
      </c>
    </row>
    <row r="105" spans="1:5">
      <c r="A105" s="8">
        <v>103</v>
      </c>
      <c r="B105" s="4">
        <v>35793</v>
      </c>
      <c r="C105" s="4">
        <f>412.5+1237.5</f>
        <v>1650</v>
      </c>
      <c r="D105" s="4">
        <f t="shared" si="2"/>
        <v>825</v>
      </c>
      <c r="E105" s="4">
        <f t="shared" si="3"/>
        <v>84.974999999999994</v>
      </c>
    </row>
    <row r="106" spans="1:5">
      <c r="A106" s="8">
        <v>104</v>
      </c>
      <c r="B106" s="4">
        <v>35794</v>
      </c>
      <c r="C106" s="4">
        <v>0</v>
      </c>
      <c r="D106" s="4">
        <f t="shared" si="2"/>
        <v>0</v>
      </c>
      <c r="E106" s="4">
        <f t="shared" si="3"/>
        <v>0</v>
      </c>
    </row>
    <row r="107" spans="1:5">
      <c r="A107" s="8">
        <v>105</v>
      </c>
      <c r="B107" s="4">
        <v>35795</v>
      </c>
      <c r="C107" s="4">
        <f>2800+8400</f>
        <v>11200</v>
      </c>
      <c r="D107" s="4">
        <f t="shared" si="2"/>
        <v>5600</v>
      </c>
      <c r="E107" s="4">
        <f t="shared" si="3"/>
        <v>576.80000000000007</v>
      </c>
    </row>
    <row r="108" spans="1:5">
      <c r="A108" s="8">
        <v>106</v>
      </c>
      <c r="B108" s="4">
        <v>35796</v>
      </c>
      <c r="C108" s="4">
        <v>0</v>
      </c>
      <c r="D108" s="4">
        <f t="shared" si="2"/>
        <v>0</v>
      </c>
      <c r="E108" s="4">
        <f t="shared" si="3"/>
        <v>0</v>
      </c>
    </row>
    <row r="109" spans="1:5">
      <c r="A109" s="8">
        <v>107</v>
      </c>
      <c r="B109" s="4">
        <v>35797</v>
      </c>
      <c r="C109" s="4">
        <v>0</v>
      </c>
      <c r="D109" s="4">
        <f t="shared" si="2"/>
        <v>0</v>
      </c>
      <c r="E109" s="4">
        <f t="shared" si="3"/>
        <v>0</v>
      </c>
    </row>
    <row r="110" spans="1:5">
      <c r="A110" s="8">
        <v>108</v>
      </c>
      <c r="B110" s="4">
        <v>35798</v>
      </c>
      <c r="C110" s="4">
        <v>0</v>
      </c>
      <c r="D110" s="4">
        <f t="shared" si="2"/>
        <v>0</v>
      </c>
      <c r="E110" s="4">
        <f t="shared" si="3"/>
        <v>0</v>
      </c>
    </row>
    <row r="111" spans="1:5">
      <c r="A111" s="8">
        <v>109</v>
      </c>
      <c r="B111" s="4">
        <v>35799</v>
      </c>
      <c r="C111" s="4">
        <v>0</v>
      </c>
      <c r="D111" s="4">
        <f t="shared" si="2"/>
        <v>0</v>
      </c>
      <c r="E111" s="4">
        <f t="shared" si="3"/>
        <v>0</v>
      </c>
    </row>
    <row r="112" spans="1:5">
      <c r="A112" s="8">
        <v>110</v>
      </c>
      <c r="B112" s="4">
        <v>35800</v>
      </c>
      <c r="C112" s="4">
        <v>0</v>
      </c>
      <c r="D112" s="4">
        <f t="shared" si="2"/>
        <v>0</v>
      </c>
      <c r="E112" s="4">
        <f t="shared" si="3"/>
        <v>0</v>
      </c>
    </row>
    <row r="113" spans="1:5">
      <c r="A113" s="8">
        <v>111</v>
      </c>
      <c r="B113" s="4">
        <v>35801</v>
      </c>
      <c r="C113" s="4">
        <v>0</v>
      </c>
      <c r="D113" s="4">
        <f t="shared" si="2"/>
        <v>0</v>
      </c>
      <c r="E113" s="4">
        <f t="shared" si="3"/>
        <v>0</v>
      </c>
    </row>
    <row r="114" spans="1:5">
      <c r="A114" s="8">
        <v>112</v>
      </c>
      <c r="B114" s="4">
        <v>35802</v>
      </c>
      <c r="C114" s="4">
        <v>0</v>
      </c>
      <c r="D114" s="4">
        <f t="shared" si="2"/>
        <v>0</v>
      </c>
      <c r="E114" s="4">
        <f t="shared" si="3"/>
        <v>0</v>
      </c>
    </row>
    <row r="115" spans="1:5">
      <c r="A115" s="8">
        <v>113</v>
      </c>
      <c r="B115" s="4">
        <v>35803</v>
      </c>
      <c r="C115" s="4">
        <v>0</v>
      </c>
      <c r="D115" s="4">
        <f t="shared" si="2"/>
        <v>0</v>
      </c>
      <c r="E115" s="4">
        <f t="shared" si="3"/>
        <v>0</v>
      </c>
    </row>
    <row r="116" spans="1:5">
      <c r="A116" s="8">
        <v>114</v>
      </c>
      <c r="B116" s="4">
        <v>35804</v>
      </c>
      <c r="C116" s="4">
        <v>0</v>
      </c>
      <c r="D116" s="4">
        <f t="shared" si="2"/>
        <v>0</v>
      </c>
      <c r="E116" s="4">
        <f t="shared" si="3"/>
        <v>0</v>
      </c>
    </row>
    <row r="117" spans="1:5">
      <c r="A117" s="8">
        <v>115</v>
      </c>
      <c r="B117" s="4">
        <v>35805</v>
      </c>
      <c r="C117" s="4">
        <v>0</v>
      </c>
      <c r="D117" s="4">
        <f t="shared" si="2"/>
        <v>0</v>
      </c>
      <c r="E117" s="4">
        <f t="shared" si="3"/>
        <v>0</v>
      </c>
    </row>
    <row r="118" spans="1:5">
      <c r="A118" s="8">
        <v>116</v>
      </c>
      <c r="B118" s="4">
        <v>35806</v>
      </c>
      <c r="C118" s="4">
        <f>650+1950</f>
        <v>2600</v>
      </c>
      <c r="D118" s="4">
        <f t="shared" si="2"/>
        <v>1300</v>
      </c>
      <c r="E118" s="4">
        <f t="shared" si="3"/>
        <v>133.9</v>
      </c>
    </row>
    <row r="119" spans="1:5">
      <c r="A119" s="8">
        <v>117</v>
      </c>
      <c r="B119" s="4">
        <v>35807</v>
      </c>
      <c r="C119" s="4">
        <v>1400</v>
      </c>
      <c r="D119" s="4">
        <f t="shared" si="2"/>
        <v>700</v>
      </c>
      <c r="E119" s="4">
        <f t="shared" si="3"/>
        <v>72.100000000000009</v>
      </c>
    </row>
    <row r="120" spans="1:5">
      <c r="A120" s="8">
        <v>118</v>
      </c>
      <c r="B120" s="4">
        <v>35808</v>
      </c>
      <c r="C120" s="4">
        <f>825+2475</f>
        <v>3300</v>
      </c>
      <c r="D120" s="4">
        <f t="shared" si="2"/>
        <v>1650</v>
      </c>
      <c r="E120" s="4">
        <f t="shared" si="3"/>
        <v>169.95</v>
      </c>
    </row>
    <row r="121" spans="1:5">
      <c r="A121" s="8">
        <v>119</v>
      </c>
      <c r="B121" s="4">
        <v>35809</v>
      </c>
      <c r="C121" s="4">
        <v>2500</v>
      </c>
      <c r="D121" s="4">
        <f t="shared" si="2"/>
        <v>1250</v>
      </c>
      <c r="E121" s="4">
        <f t="shared" si="3"/>
        <v>128.75</v>
      </c>
    </row>
    <row r="122" spans="1:5">
      <c r="A122" s="8">
        <v>120</v>
      </c>
      <c r="B122" s="4">
        <v>35810</v>
      </c>
      <c r="C122" s="4">
        <f>412.5+1237.5</f>
        <v>1650</v>
      </c>
      <c r="D122" s="4">
        <f t="shared" si="2"/>
        <v>825</v>
      </c>
      <c r="E122" s="4">
        <f t="shared" si="3"/>
        <v>84.974999999999994</v>
      </c>
    </row>
    <row r="123" spans="1:5">
      <c r="A123" s="8">
        <v>121</v>
      </c>
      <c r="B123" s="4">
        <v>35811</v>
      </c>
      <c r="C123" s="4">
        <v>0</v>
      </c>
      <c r="D123" s="4">
        <f t="shared" si="2"/>
        <v>0</v>
      </c>
      <c r="E123" s="4">
        <f t="shared" si="3"/>
        <v>0</v>
      </c>
    </row>
    <row r="124" spans="1:5">
      <c r="A124" s="8">
        <v>122</v>
      </c>
      <c r="B124" s="4">
        <v>35812</v>
      </c>
      <c r="C124" s="4">
        <f>275+825</f>
        <v>1100</v>
      </c>
      <c r="D124" s="4">
        <f t="shared" si="2"/>
        <v>550</v>
      </c>
      <c r="E124" s="4">
        <f t="shared" si="3"/>
        <v>56.65</v>
      </c>
    </row>
    <row r="125" spans="1:5">
      <c r="A125" s="8">
        <v>123</v>
      </c>
      <c r="B125" s="4">
        <v>35813</v>
      </c>
      <c r="C125" s="4">
        <f>312.5+937.5</f>
        <v>1250</v>
      </c>
      <c r="D125" s="4">
        <f t="shared" si="2"/>
        <v>625</v>
      </c>
      <c r="E125" s="4">
        <f t="shared" si="3"/>
        <v>64.375</v>
      </c>
    </row>
    <row r="126" spans="1:5">
      <c r="A126" s="8">
        <v>124</v>
      </c>
      <c r="B126" s="4">
        <v>35814</v>
      </c>
      <c r="C126" s="4">
        <f>275+825</f>
        <v>1100</v>
      </c>
      <c r="D126" s="4">
        <f t="shared" si="2"/>
        <v>550</v>
      </c>
      <c r="E126" s="4">
        <f t="shared" si="3"/>
        <v>56.65</v>
      </c>
    </row>
    <row r="127" spans="1:5">
      <c r="A127" s="8">
        <v>125</v>
      </c>
      <c r="B127" s="4">
        <v>35815</v>
      </c>
      <c r="C127" s="4">
        <f>275+825</f>
        <v>1100</v>
      </c>
      <c r="D127" s="4">
        <f t="shared" si="2"/>
        <v>550</v>
      </c>
      <c r="E127" s="4">
        <f t="shared" si="3"/>
        <v>56.65</v>
      </c>
    </row>
    <row r="128" spans="1:5">
      <c r="A128" s="8">
        <v>126</v>
      </c>
      <c r="B128" s="4">
        <v>35816</v>
      </c>
      <c r="C128" s="4">
        <f>312.5+937.5</f>
        <v>1250</v>
      </c>
      <c r="D128" s="4">
        <f t="shared" si="2"/>
        <v>625</v>
      </c>
      <c r="E128" s="4">
        <f t="shared" si="3"/>
        <v>64.375</v>
      </c>
    </row>
    <row r="129" spans="1:5">
      <c r="A129" s="8">
        <v>127</v>
      </c>
      <c r="B129" s="4">
        <v>35817</v>
      </c>
      <c r="C129" s="4">
        <v>1250</v>
      </c>
      <c r="D129" s="4">
        <f t="shared" si="2"/>
        <v>625</v>
      </c>
      <c r="E129" s="4">
        <f t="shared" si="3"/>
        <v>64.375</v>
      </c>
    </row>
    <row r="130" spans="1:5">
      <c r="A130" s="8">
        <v>128</v>
      </c>
      <c r="B130" s="4">
        <v>35818</v>
      </c>
      <c r="C130" s="4">
        <v>1400</v>
      </c>
      <c r="D130" s="4">
        <f t="shared" si="2"/>
        <v>700</v>
      </c>
      <c r="E130" s="4">
        <f t="shared" si="3"/>
        <v>72.100000000000009</v>
      </c>
    </row>
    <row r="131" spans="1:5">
      <c r="A131" s="8">
        <v>129</v>
      </c>
      <c r="B131" s="4">
        <v>35819</v>
      </c>
      <c r="C131" s="4">
        <v>1400</v>
      </c>
      <c r="D131" s="4">
        <f t="shared" si="2"/>
        <v>700</v>
      </c>
      <c r="E131" s="4">
        <f t="shared" si="3"/>
        <v>72.100000000000009</v>
      </c>
    </row>
    <row r="132" spans="1:5">
      <c r="A132" s="8">
        <v>130</v>
      </c>
      <c r="B132" s="4">
        <v>35820</v>
      </c>
      <c r="C132" s="4">
        <v>0</v>
      </c>
      <c r="D132" s="4">
        <f t="shared" ref="D132:D195" si="4">C132*50/100</f>
        <v>0</v>
      </c>
      <c r="E132" s="4">
        <f t="shared" ref="E132:E195" si="5">D132*10.3/100</f>
        <v>0</v>
      </c>
    </row>
    <row r="133" spans="1:5">
      <c r="A133" s="8">
        <v>131</v>
      </c>
      <c r="B133" s="4">
        <v>35821</v>
      </c>
      <c r="C133" s="4">
        <f>325+975</f>
        <v>1300</v>
      </c>
      <c r="D133" s="4">
        <f t="shared" si="4"/>
        <v>650</v>
      </c>
      <c r="E133" s="4">
        <f t="shared" si="5"/>
        <v>66.95</v>
      </c>
    </row>
    <row r="134" spans="1:5">
      <c r="A134" s="8">
        <v>132</v>
      </c>
      <c r="B134" s="4">
        <v>35822</v>
      </c>
      <c r="C134" s="4">
        <f>412.5+1237.5</f>
        <v>1650</v>
      </c>
      <c r="D134" s="4">
        <f t="shared" si="4"/>
        <v>825</v>
      </c>
      <c r="E134" s="4">
        <f t="shared" si="5"/>
        <v>84.974999999999994</v>
      </c>
    </row>
    <row r="135" spans="1:5">
      <c r="A135" s="8">
        <v>133</v>
      </c>
      <c r="B135" s="4">
        <v>35823</v>
      </c>
      <c r="C135" s="4">
        <v>1650</v>
      </c>
      <c r="D135" s="4">
        <f t="shared" si="4"/>
        <v>825</v>
      </c>
      <c r="E135" s="4">
        <f t="shared" si="5"/>
        <v>84.974999999999994</v>
      </c>
    </row>
    <row r="136" spans="1:5">
      <c r="A136" s="8">
        <v>134</v>
      </c>
      <c r="B136" s="4">
        <v>35824</v>
      </c>
      <c r="C136" s="4">
        <v>1650</v>
      </c>
      <c r="D136" s="4">
        <f t="shared" si="4"/>
        <v>825</v>
      </c>
      <c r="E136" s="4">
        <f t="shared" si="5"/>
        <v>84.974999999999994</v>
      </c>
    </row>
    <row r="137" spans="1:5">
      <c r="A137" s="8">
        <v>135</v>
      </c>
      <c r="B137" s="4">
        <v>35825</v>
      </c>
      <c r="C137" s="4">
        <v>0</v>
      </c>
      <c r="D137" s="4">
        <f t="shared" si="4"/>
        <v>0</v>
      </c>
      <c r="E137" s="4">
        <f t="shared" si="5"/>
        <v>0</v>
      </c>
    </row>
    <row r="138" spans="1:5">
      <c r="A138" s="8">
        <v>136</v>
      </c>
      <c r="B138" s="4">
        <v>35826</v>
      </c>
      <c r="C138" s="4">
        <v>0</v>
      </c>
      <c r="D138" s="4">
        <f t="shared" si="4"/>
        <v>0</v>
      </c>
      <c r="E138" s="4">
        <f t="shared" si="5"/>
        <v>0</v>
      </c>
    </row>
    <row r="139" spans="1:5">
      <c r="A139" s="8">
        <v>137</v>
      </c>
      <c r="B139" s="4">
        <v>35827</v>
      </c>
      <c r="C139" s="4">
        <f>312.5+937.5</f>
        <v>1250</v>
      </c>
      <c r="D139" s="4">
        <f t="shared" si="4"/>
        <v>625</v>
      </c>
      <c r="E139" s="4">
        <f t="shared" si="5"/>
        <v>64.375</v>
      </c>
    </row>
    <row r="140" spans="1:5">
      <c r="A140" s="8">
        <v>138</v>
      </c>
      <c r="B140" s="4">
        <v>35828</v>
      </c>
      <c r="C140" s="4">
        <f>312.5+937.5</f>
        <v>1250</v>
      </c>
      <c r="D140" s="4">
        <f t="shared" si="4"/>
        <v>625</v>
      </c>
      <c r="E140" s="4">
        <f t="shared" si="5"/>
        <v>64.375</v>
      </c>
    </row>
    <row r="141" spans="1:5">
      <c r="A141" s="8">
        <v>139</v>
      </c>
      <c r="B141" s="4">
        <v>35829</v>
      </c>
      <c r="C141" s="4">
        <f>312.5+937.5</f>
        <v>1250</v>
      </c>
      <c r="D141" s="4">
        <f t="shared" si="4"/>
        <v>625</v>
      </c>
      <c r="E141" s="4">
        <f t="shared" si="5"/>
        <v>64.375</v>
      </c>
    </row>
    <row r="142" spans="1:5">
      <c r="A142" s="8">
        <v>140</v>
      </c>
      <c r="B142" s="4">
        <v>35830</v>
      </c>
      <c r="C142" s="4">
        <f>0</f>
        <v>0</v>
      </c>
      <c r="D142" s="4">
        <f t="shared" si="4"/>
        <v>0</v>
      </c>
      <c r="E142" s="4">
        <f t="shared" si="5"/>
        <v>0</v>
      </c>
    </row>
    <row r="143" spans="1:5">
      <c r="A143" s="8">
        <v>141</v>
      </c>
      <c r="B143" s="4">
        <v>35831</v>
      </c>
      <c r="C143" s="4">
        <v>1650</v>
      </c>
      <c r="D143" s="4">
        <f t="shared" si="4"/>
        <v>825</v>
      </c>
      <c r="E143" s="4">
        <f t="shared" si="5"/>
        <v>84.974999999999994</v>
      </c>
    </row>
    <row r="144" spans="1:5">
      <c r="A144" s="8">
        <v>142</v>
      </c>
      <c r="B144" s="4">
        <v>35832</v>
      </c>
      <c r="C144" s="4"/>
      <c r="D144" s="4">
        <f t="shared" si="4"/>
        <v>0</v>
      </c>
      <c r="E144" s="4">
        <f t="shared" si="5"/>
        <v>0</v>
      </c>
    </row>
    <row r="145" spans="1:5">
      <c r="A145" s="8">
        <v>143</v>
      </c>
      <c r="B145" s="4">
        <v>35833</v>
      </c>
      <c r="C145" s="4">
        <v>1650</v>
      </c>
      <c r="D145" s="4">
        <f t="shared" si="4"/>
        <v>825</v>
      </c>
      <c r="E145" s="4">
        <f t="shared" si="5"/>
        <v>84.974999999999994</v>
      </c>
    </row>
    <row r="146" spans="1:5">
      <c r="A146" s="8">
        <v>144</v>
      </c>
      <c r="B146" s="4">
        <v>35834</v>
      </c>
      <c r="C146" s="4">
        <v>1650</v>
      </c>
      <c r="D146" s="4">
        <f t="shared" si="4"/>
        <v>825</v>
      </c>
      <c r="E146" s="4">
        <f t="shared" si="5"/>
        <v>84.974999999999994</v>
      </c>
    </row>
    <row r="147" spans="1:5">
      <c r="A147" s="8">
        <v>145</v>
      </c>
      <c r="B147" s="4">
        <v>35835</v>
      </c>
      <c r="C147" s="4">
        <f>1900+5700</f>
        <v>7600</v>
      </c>
      <c r="D147" s="4">
        <f t="shared" si="4"/>
        <v>3800</v>
      </c>
      <c r="E147" s="4">
        <f t="shared" si="5"/>
        <v>391.4</v>
      </c>
    </row>
    <row r="148" spans="1:5">
      <c r="A148" s="8">
        <v>146</v>
      </c>
      <c r="B148" s="4">
        <v>35836</v>
      </c>
      <c r="C148" s="4">
        <f>275+825</f>
        <v>1100</v>
      </c>
      <c r="D148" s="4">
        <f t="shared" si="4"/>
        <v>550</v>
      </c>
      <c r="E148" s="4">
        <f t="shared" si="5"/>
        <v>56.65</v>
      </c>
    </row>
    <row r="149" spans="1:5">
      <c r="A149" s="8">
        <v>147</v>
      </c>
      <c r="B149" s="4">
        <v>35837</v>
      </c>
      <c r="C149" s="4">
        <f>625+1875</f>
        <v>2500</v>
      </c>
      <c r="D149" s="4">
        <f t="shared" si="4"/>
        <v>1250</v>
      </c>
      <c r="E149" s="4">
        <f t="shared" si="5"/>
        <v>128.75</v>
      </c>
    </row>
    <row r="150" spans="1:5">
      <c r="A150" s="8">
        <v>148</v>
      </c>
      <c r="B150" s="4">
        <v>35838</v>
      </c>
      <c r="C150" s="4">
        <v>0</v>
      </c>
      <c r="D150" s="4">
        <f t="shared" si="4"/>
        <v>0</v>
      </c>
      <c r="E150" s="4">
        <f t="shared" si="5"/>
        <v>0</v>
      </c>
    </row>
    <row r="151" spans="1:5">
      <c r="A151" s="8">
        <v>149</v>
      </c>
      <c r="B151" s="4">
        <v>35839</v>
      </c>
      <c r="C151" s="4">
        <v>0</v>
      </c>
      <c r="D151" s="4">
        <f t="shared" si="4"/>
        <v>0</v>
      </c>
      <c r="E151" s="4">
        <f t="shared" si="5"/>
        <v>0</v>
      </c>
    </row>
    <row r="152" spans="1:5">
      <c r="A152" s="8">
        <v>150</v>
      </c>
      <c r="B152" s="4">
        <v>35840</v>
      </c>
      <c r="C152" s="4">
        <f>412.5+1237.5</f>
        <v>1650</v>
      </c>
      <c r="D152" s="4">
        <f t="shared" si="4"/>
        <v>825</v>
      </c>
      <c r="E152" s="4">
        <f t="shared" si="5"/>
        <v>84.974999999999994</v>
      </c>
    </row>
    <row r="153" spans="1:5">
      <c r="A153" s="8">
        <v>151</v>
      </c>
      <c r="B153" s="4">
        <v>35841</v>
      </c>
      <c r="C153" s="4">
        <v>0</v>
      </c>
      <c r="D153" s="4">
        <f t="shared" si="4"/>
        <v>0</v>
      </c>
      <c r="E153" s="4">
        <f t="shared" si="5"/>
        <v>0</v>
      </c>
    </row>
    <row r="154" spans="1:5">
      <c r="A154" s="8">
        <v>152</v>
      </c>
      <c r="B154" s="4">
        <v>35842</v>
      </c>
      <c r="C154" s="4">
        <v>0</v>
      </c>
      <c r="D154" s="4">
        <f t="shared" si="4"/>
        <v>0</v>
      </c>
      <c r="E154" s="4">
        <f t="shared" si="5"/>
        <v>0</v>
      </c>
    </row>
    <row r="155" spans="1:5">
      <c r="A155" s="8">
        <v>153</v>
      </c>
      <c r="B155" s="4">
        <v>35843</v>
      </c>
      <c r="C155" s="4">
        <f>312.5+937.5</f>
        <v>1250</v>
      </c>
      <c r="D155" s="4">
        <f t="shared" si="4"/>
        <v>625</v>
      </c>
      <c r="E155" s="4">
        <f t="shared" si="5"/>
        <v>64.375</v>
      </c>
    </row>
    <row r="156" spans="1:5">
      <c r="A156" s="8">
        <v>154</v>
      </c>
      <c r="B156" s="4">
        <v>35844</v>
      </c>
      <c r="C156" s="4">
        <f>700+2100</f>
        <v>2800</v>
      </c>
      <c r="D156" s="4">
        <f t="shared" si="4"/>
        <v>1400</v>
      </c>
      <c r="E156" s="4">
        <f t="shared" si="5"/>
        <v>144.20000000000002</v>
      </c>
    </row>
    <row r="157" spans="1:5">
      <c r="A157" s="8">
        <v>155</v>
      </c>
      <c r="B157" s="4">
        <v>35845</v>
      </c>
      <c r="C157" s="4">
        <v>0</v>
      </c>
      <c r="D157" s="4">
        <f t="shared" si="4"/>
        <v>0</v>
      </c>
      <c r="E157" s="4">
        <f t="shared" si="5"/>
        <v>0</v>
      </c>
    </row>
    <row r="158" spans="1:5">
      <c r="A158" s="8">
        <v>156</v>
      </c>
      <c r="B158" s="4">
        <v>35846</v>
      </c>
      <c r="C158" s="4">
        <f>825+2475</f>
        <v>3300</v>
      </c>
      <c r="D158" s="4">
        <f t="shared" si="4"/>
        <v>1650</v>
      </c>
      <c r="E158" s="4">
        <f t="shared" si="5"/>
        <v>169.95</v>
      </c>
    </row>
    <row r="159" spans="1:5">
      <c r="A159" s="8">
        <v>157</v>
      </c>
      <c r="B159" s="4">
        <v>35847</v>
      </c>
      <c r="C159" s="4">
        <v>0</v>
      </c>
      <c r="D159" s="4">
        <f t="shared" si="4"/>
        <v>0</v>
      </c>
      <c r="E159" s="4">
        <f t="shared" si="5"/>
        <v>0</v>
      </c>
    </row>
    <row r="160" spans="1:5">
      <c r="A160" s="8">
        <v>158</v>
      </c>
      <c r="B160" s="4">
        <v>35848</v>
      </c>
      <c r="C160" s="4">
        <v>0</v>
      </c>
      <c r="D160" s="4">
        <f t="shared" si="4"/>
        <v>0</v>
      </c>
      <c r="E160" s="4">
        <f t="shared" si="5"/>
        <v>0</v>
      </c>
    </row>
    <row r="161" spans="1:5">
      <c r="A161" s="8">
        <v>159</v>
      </c>
      <c r="B161" s="4">
        <v>35849</v>
      </c>
      <c r="C161" s="4">
        <v>0</v>
      </c>
      <c r="D161" s="4">
        <f t="shared" si="4"/>
        <v>0</v>
      </c>
      <c r="E161" s="4">
        <f t="shared" si="5"/>
        <v>0</v>
      </c>
    </row>
    <row r="162" spans="1:5">
      <c r="A162" s="8">
        <v>160</v>
      </c>
      <c r="B162" s="4">
        <v>35850</v>
      </c>
      <c r="C162" s="4">
        <v>0</v>
      </c>
      <c r="D162" s="4">
        <f t="shared" si="4"/>
        <v>0</v>
      </c>
      <c r="E162" s="4">
        <f t="shared" si="5"/>
        <v>0</v>
      </c>
    </row>
    <row r="163" spans="1:5">
      <c r="A163" s="8">
        <v>161</v>
      </c>
      <c r="B163" s="4">
        <v>35851</v>
      </c>
      <c r="C163" s="4">
        <v>0</v>
      </c>
      <c r="D163" s="4">
        <f t="shared" si="4"/>
        <v>0</v>
      </c>
      <c r="E163" s="4">
        <f t="shared" si="5"/>
        <v>0</v>
      </c>
    </row>
    <row r="164" spans="1:5">
      <c r="A164" s="8">
        <v>162</v>
      </c>
      <c r="B164" s="4">
        <v>35852</v>
      </c>
      <c r="C164" s="4">
        <f>325+975</f>
        <v>1300</v>
      </c>
      <c r="D164" s="4">
        <f t="shared" si="4"/>
        <v>650</v>
      </c>
      <c r="E164" s="4">
        <f t="shared" si="5"/>
        <v>66.95</v>
      </c>
    </row>
    <row r="165" spans="1:5">
      <c r="A165" s="8">
        <v>163</v>
      </c>
      <c r="B165" s="4">
        <v>35853</v>
      </c>
      <c r="C165" s="4">
        <f>3150+9450</f>
        <v>12600</v>
      </c>
      <c r="D165" s="4">
        <f t="shared" si="4"/>
        <v>6300</v>
      </c>
      <c r="E165" s="4">
        <f t="shared" si="5"/>
        <v>648.90000000000009</v>
      </c>
    </row>
    <row r="166" spans="1:5">
      <c r="A166" s="8">
        <v>164</v>
      </c>
      <c r="B166" s="4">
        <v>35854</v>
      </c>
      <c r="C166" s="4">
        <f>2750+8250</f>
        <v>11000</v>
      </c>
      <c r="D166" s="4">
        <f t="shared" si="4"/>
        <v>5500</v>
      </c>
      <c r="E166" s="4">
        <f t="shared" si="5"/>
        <v>566.50000000000011</v>
      </c>
    </row>
    <row r="167" spans="1:5">
      <c r="A167" s="8">
        <v>165</v>
      </c>
      <c r="B167" s="4">
        <v>35855</v>
      </c>
      <c r="C167" s="4">
        <f>1400</f>
        <v>1400</v>
      </c>
      <c r="D167" s="4">
        <f t="shared" si="4"/>
        <v>700</v>
      </c>
      <c r="E167" s="4">
        <f t="shared" si="5"/>
        <v>72.100000000000009</v>
      </c>
    </row>
    <row r="168" spans="1:5">
      <c r="A168" s="8">
        <v>166</v>
      </c>
      <c r="B168" s="4">
        <v>35856</v>
      </c>
      <c r="C168" s="4">
        <v>1400</v>
      </c>
      <c r="D168" s="4">
        <f t="shared" si="4"/>
        <v>700</v>
      </c>
      <c r="E168" s="4">
        <f t="shared" si="5"/>
        <v>72.100000000000009</v>
      </c>
    </row>
    <row r="169" spans="1:5">
      <c r="A169" s="8">
        <v>167</v>
      </c>
      <c r="B169" s="4">
        <v>35857</v>
      </c>
      <c r="C169" s="4">
        <v>2800</v>
      </c>
      <c r="D169" s="4">
        <f t="shared" si="4"/>
        <v>1400</v>
      </c>
      <c r="E169" s="4">
        <f t="shared" si="5"/>
        <v>144.20000000000002</v>
      </c>
    </row>
    <row r="170" spans="1:5">
      <c r="A170" s="8">
        <v>168</v>
      </c>
      <c r="B170" s="4">
        <v>35858</v>
      </c>
      <c r="C170" s="4">
        <f>312.5+937.5</f>
        <v>1250</v>
      </c>
      <c r="D170" s="4">
        <f t="shared" si="4"/>
        <v>625</v>
      </c>
      <c r="E170" s="4">
        <f t="shared" si="5"/>
        <v>64.375</v>
      </c>
    </row>
    <row r="171" spans="1:5">
      <c r="A171" s="8">
        <v>169</v>
      </c>
      <c r="B171" s="4">
        <v>35859</v>
      </c>
      <c r="C171" s="4">
        <f>825+2475</f>
        <v>3300</v>
      </c>
      <c r="D171" s="4">
        <f t="shared" si="4"/>
        <v>1650</v>
      </c>
      <c r="E171" s="4">
        <f t="shared" si="5"/>
        <v>169.95</v>
      </c>
    </row>
    <row r="172" spans="1:5">
      <c r="A172" s="8">
        <v>170</v>
      </c>
      <c r="B172" s="4">
        <v>35860</v>
      </c>
      <c r="C172" s="4">
        <f>412.5+1237.5</f>
        <v>1650</v>
      </c>
      <c r="D172" s="4">
        <f t="shared" si="4"/>
        <v>825</v>
      </c>
      <c r="E172" s="4">
        <f t="shared" si="5"/>
        <v>84.974999999999994</v>
      </c>
    </row>
    <row r="173" spans="1:5">
      <c r="A173" s="8">
        <v>171</v>
      </c>
      <c r="B173" s="4">
        <v>35861</v>
      </c>
      <c r="C173" s="4">
        <f>412.5+1237.5</f>
        <v>1650</v>
      </c>
      <c r="D173" s="4">
        <f t="shared" si="4"/>
        <v>825</v>
      </c>
      <c r="E173" s="4">
        <f t="shared" si="5"/>
        <v>84.974999999999994</v>
      </c>
    </row>
    <row r="174" spans="1:5">
      <c r="A174" s="8">
        <v>172</v>
      </c>
      <c r="B174" s="4">
        <v>35862</v>
      </c>
      <c r="C174" s="4">
        <v>0</v>
      </c>
      <c r="D174" s="4">
        <f t="shared" si="4"/>
        <v>0</v>
      </c>
      <c r="E174" s="4">
        <f t="shared" si="5"/>
        <v>0</v>
      </c>
    </row>
    <row r="175" spans="1:5">
      <c r="A175" s="8">
        <v>173</v>
      </c>
      <c r="B175" s="4">
        <v>35863</v>
      </c>
      <c r="C175" s="4">
        <f>475+1425</f>
        <v>1900</v>
      </c>
      <c r="D175" s="4">
        <f t="shared" si="4"/>
        <v>950</v>
      </c>
      <c r="E175" s="4">
        <f t="shared" si="5"/>
        <v>97.85</v>
      </c>
    </row>
    <row r="176" spans="1:5">
      <c r="A176" s="8">
        <v>174</v>
      </c>
      <c r="B176" s="4">
        <v>35864</v>
      </c>
      <c r="C176" s="4">
        <v>0</v>
      </c>
      <c r="D176" s="4">
        <f t="shared" si="4"/>
        <v>0</v>
      </c>
      <c r="E176" s="4">
        <f t="shared" si="5"/>
        <v>0</v>
      </c>
    </row>
    <row r="177" spans="1:5">
      <c r="A177" s="8">
        <v>175</v>
      </c>
      <c r="B177" s="4">
        <v>35865</v>
      </c>
      <c r="C177" s="4">
        <v>0</v>
      </c>
      <c r="D177" s="4">
        <f t="shared" si="4"/>
        <v>0</v>
      </c>
      <c r="E177" s="4">
        <f t="shared" si="5"/>
        <v>0</v>
      </c>
    </row>
    <row r="178" spans="1:5">
      <c r="A178" s="8">
        <v>176</v>
      </c>
      <c r="B178" s="4">
        <v>35866</v>
      </c>
      <c r="C178" s="4">
        <v>0</v>
      </c>
      <c r="D178" s="4">
        <f t="shared" si="4"/>
        <v>0</v>
      </c>
      <c r="E178" s="4">
        <f t="shared" si="5"/>
        <v>0</v>
      </c>
    </row>
    <row r="179" spans="1:5">
      <c r="A179" s="8">
        <v>177</v>
      </c>
      <c r="B179" s="4">
        <v>35867</v>
      </c>
      <c r="C179" s="4">
        <v>0</v>
      </c>
      <c r="D179" s="4">
        <f t="shared" si="4"/>
        <v>0</v>
      </c>
      <c r="E179" s="4">
        <f t="shared" si="5"/>
        <v>0</v>
      </c>
    </row>
    <row r="180" spans="1:5">
      <c r="A180" s="8">
        <v>178</v>
      </c>
      <c r="B180" s="4">
        <v>35868</v>
      </c>
      <c r="C180" s="4">
        <v>2800</v>
      </c>
      <c r="D180" s="4">
        <f t="shared" si="4"/>
        <v>1400</v>
      </c>
      <c r="E180" s="4">
        <f t="shared" si="5"/>
        <v>144.20000000000002</v>
      </c>
    </row>
    <row r="181" spans="1:5">
      <c r="A181" s="8">
        <v>179</v>
      </c>
      <c r="B181" s="4">
        <v>35869</v>
      </c>
      <c r="C181" s="4">
        <v>2800</v>
      </c>
      <c r="D181" s="4">
        <f t="shared" si="4"/>
        <v>1400</v>
      </c>
      <c r="E181" s="4">
        <f t="shared" si="5"/>
        <v>144.20000000000002</v>
      </c>
    </row>
    <row r="182" spans="1:5">
      <c r="A182" s="8">
        <v>180</v>
      </c>
      <c r="B182" s="4">
        <v>35870</v>
      </c>
      <c r="C182" s="4">
        <v>0</v>
      </c>
      <c r="D182" s="4">
        <f t="shared" si="4"/>
        <v>0</v>
      </c>
      <c r="E182" s="4">
        <f t="shared" si="5"/>
        <v>0</v>
      </c>
    </row>
    <row r="183" spans="1:5">
      <c r="A183" s="8">
        <v>181</v>
      </c>
      <c r="B183" s="4">
        <v>35871</v>
      </c>
      <c r="C183" s="4">
        <v>0</v>
      </c>
      <c r="D183" s="4">
        <f t="shared" si="4"/>
        <v>0</v>
      </c>
      <c r="E183" s="4">
        <f t="shared" si="5"/>
        <v>0</v>
      </c>
    </row>
    <row r="184" spans="1:5">
      <c r="A184" s="8">
        <v>182</v>
      </c>
      <c r="B184" s="4">
        <v>35872</v>
      </c>
      <c r="C184" s="4">
        <f>825+2475</f>
        <v>3300</v>
      </c>
      <c r="D184" s="4">
        <f t="shared" si="4"/>
        <v>1650</v>
      </c>
      <c r="E184" s="4">
        <f t="shared" si="5"/>
        <v>169.95</v>
      </c>
    </row>
    <row r="185" spans="1:5">
      <c r="A185" s="8">
        <v>183</v>
      </c>
      <c r="B185" s="4">
        <v>35873</v>
      </c>
      <c r="C185" s="4">
        <f>1650+4950</f>
        <v>6600</v>
      </c>
      <c r="D185" s="4">
        <f t="shared" si="4"/>
        <v>3300</v>
      </c>
      <c r="E185" s="4">
        <f t="shared" si="5"/>
        <v>339.9</v>
      </c>
    </row>
    <row r="186" spans="1:5">
      <c r="A186" s="8">
        <v>184</v>
      </c>
      <c r="B186" s="4">
        <v>35874</v>
      </c>
      <c r="C186" s="4">
        <f>10625+31875</f>
        <v>42500</v>
      </c>
      <c r="D186" s="4">
        <f t="shared" si="4"/>
        <v>21250</v>
      </c>
      <c r="E186" s="4">
        <f t="shared" si="5"/>
        <v>2188.7500000000005</v>
      </c>
    </row>
    <row r="187" spans="1:5">
      <c r="A187" s="8">
        <v>185</v>
      </c>
      <c r="B187" s="4">
        <v>35875</v>
      </c>
      <c r="C187" s="4">
        <f>650+1950</f>
        <v>2600</v>
      </c>
      <c r="D187" s="4">
        <f t="shared" si="4"/>
        <v>1300</v>
      </c>
      <c r="E187" s="4">
        <f t="shared" si="5"/>
        <v>133.9</v>
      </c>
    </row>
    <row r="188" spans="1:5">
      <c r="A188" s="8">
        <v>186</v>
      </c>
      <c r="B188" s="4">
        <v>35876</v>
      </c>
      <c r="C188" s="4">
        <f>312.5+937.5</f>
        <v>1250</v>
      </c>
      <c r="D188" s="4">
        <f t="shared" si="4"/>
        <v>625</v>
      </c>
      <c r="E188" s="4">
        <f t="shared" si="5"/>
        <v>64.375</v>
      </c>
    </row>
    <row r="189" spans="1:5">
      <c r="A189" s="8">
        <v>187</v>
      </c>
      <c r="B189" s="4">
        <v>35877</v>
      </c>
      <c r="C189" s="4">
        <f>2800</f>
        <v>2800</v>
      </c>
      <c r="D189" s="4">
        <f t="shared" si="4"/>
        <v>1400</v>
      </c>
      <c r="E189" s="4">
        <f t="shared" si="5"/>
        <v>144.20000000000002</v>
      </c>
    </row>
    <row r="190" spans="1:5">
      <c r="A190" s="8">
        <v>188</v>
      </c>
      <c r="B190" s="4">
        <v>35878</v>
      </c>
      <c r="C190" s="4">
        <v>1400</v>
      </c>
      <c r="D190" s="4">
        <f t="shared" si="4"/>
        <v>700</v>
      </c>
      <c r="E190" s="4">
        <f t="shared" si="5"/>
        <v>72.100000000000009</v>
      </c>
    </row>
    <row r="191" spans="1:5">
      <c r="A191" s="8">
        <v>189</v>
      </c>
      <c r="B191" s="4">
        <v>35879</v>
      </c>
      <c r="C191" s="4">
        <f>412.5+1237.5</f>
        <v>1650</v>
      </c>
      <c r="D191" s="4">
        <f t="shared" si="4"/>
        <v>825</v>
      </c>
      <c r="E191" s="4">
        <f t="shared" si="5"/>
        <v>84.974999999999994</v>
      </c>
    </row>
    <row r="192" spans="1:5">
      <c r="A192" s="8">
        <v>190</v>
      </c>
      <c r="B192" s="4">
        <v>35880</v>
      </c>
      <c r="C192" s="4">
        <f>550+1650</f>
        <v>2200</v>
      </c>
      <c r="D192" s="4">
        <f t="shared" si="4"/>
        <v>1100</v>
      </c>
      <c r="E192" s="4">
        <f t="shared" si="5"/>
        <v>113.3</v>
      </c>
    </row>
    <row r="193" spans="1:5">
      <c r="A193" s="8">
        <v>191</v>
      </c>
      <c r="B193" s="4">
        <v>35881</v>
      </c>
      <c r="C193" s="4">
        <f>1400</f>
        <v>1400</v>
      </c>
      <c r="D193" s="4">
        <f t="shared" si="4"/>
        <v>700</v>
      </c>
      <c r="E193" s="4">
        <f t="shared" si="5"/>
        <v>72.100000000000009</v>
      </c>
    </row>
    <row r="194" spans="1:5">
      <c r="A194" s="8">
        <v>192</v>
      </c>
      <c r="B194" s="4">
        <v>35882</v>
      </c>
      <c r="C194" s="4">
        <v>1400</v>
      </c>
      <c r="D194" s="4">
        <f t="shared" si="4"/>
        <v>700</v>
      </c>
      <c r="E194" s="4">
        <f t="shared" si="5"/>
        <v>72.100000000000009</v>
      </c>
    </row>
    <row r="195" spans="1:5">
      <c r="A195" s="8">
        <v>193</v>
      </c>
      <c r="B195" s="4">
        <v>35883</v>
      </c>
      <c r="C195" s="4">
        <v>0</v>
      </c>
      <c r="D195" s="4">
        <f t="shared" si="4"/>
        <v>0</v>
      </c>
      <c r="E195" s="4">
        <f t="shared" si="5"/>
        <v>0</v>
      </c>
    </row>
    <row r="196" spans="1:5">
      <c r="A196" s="8">
        <v>194</v>
      </c>
      <c r="B196" s="4">
        <v>35884</v>
      </c>
      <c r="C196" s="4">
        <v>0</v>
      </c>
      <c r="D196" s="4">
        <f t="shared" ref="D196:D259" si="6">C196*50/100</f>
        <v>0</v>
      </c>
      <c r="E196" s="4">
        <f t="shared" ref="E196:E259" si="7">D196*10.3/100</f>
        <v>0</v>
      </c>
    </row>
    <row r="197" spans="1:5">
      <c r="A197" s="8">
        <v>195</v>
      </c>
      <c r="B197" s="4">
        <v>35885</v>
      </c>
      <c r="C197" s="4">
        <v>0</v>
      </c>
      <c r="D197" s="4">
        <f t="shared" si="6"/>
        <v>0</v>
      </c>
      <c r="E197" s="4">
        <f t="shared" si="7"/>
        <v>0</v>
      </c>
    </row>
    <row r="198" spans="1:5">
      <c r="A198" s="8">
        <v>196</v>
      </c>
      <c r="B198" s="4">
        <v>35886</v>
      </c>
      <c r="C198" s="4">
        <f>1750+5250</f>
        <v>7000</v>
      </c>
      <c r="D198" s="4">
        <f t="shared" si="6"/>
        <v>3500</v>
      </c>
      <c r="E198" s="4">
        <f t="shared" si="7"/>
        <v>360.5</v>
      </c>
    </row>
    <row r="199" spans="1:5">
      <c r="A199" s="8">
        <v>197</v>
      </c>
      <c r="B199" s="4">
        <v>35887</v>
      </c>
      <c r="C199" s="4">
        <v>1400</v>
      </c>
      <c r="D199" s="4">
        <f t="shared" si="6"/>
        <v>700</v>
      </c>
      <c r="E199" s="4">
        <f t="shared" si="7"/>
        <v>72.100000000000009</v>
      </c>
    </row>
    <row r="200" spans="1:5">
      <c r="A200" s="8">
        <v>198</v>
      </c>
      <c r="B200" s="4">
        <v>35888</v>
      </c>
      <c r="C200" s="4">
        <f>312.5+937.5</f>
        <v>1250</v>
      </c>
      <c r="D200" s="4">
        <f t="shared" si="6"/>
        <v>625</v>
      </c>
      <c r="E200" s="4">
        <f t="shared" si="7"/>
        <v>64.375</v>
      </c>
    </row>
    <row r="201" spans="1:5">
      <c r="A201" s="8">
        <v>199</v>
      </c>
      <c r="B201" s="4">
        <v>35889</v>
      </c>
      <c r="C201" s="4">
        <f>625+1875</f>
        <v>2500</v>
      </c>
      <c r="D201" s="4">
        <f t="shared" si="6"/>
        <v>1250</v>
      </c>
      <c r="E201" s="4">
        <f t="shared" si="7"/>
        <v>128.75</v>
      </c>
    </row>
    <row r="202" spans="1:5">
      <c r="A202" s="8">
        <v>200</v>
      </c>
      <c r="B202" s="4">
        <v>35890</v>
      </c>
      <c r="C202" s="4">
        <v>2800</v>
      </c>
      <c r="D202" s="4">
        <f t="shared" si="6"/>
        <v>1400</v>
      </c>
      <c r="E202" s="4">
        <f t="shared" si="7"/>
        <v>144.20000000000002</v>
      </c>
    </row>
    <row r="203" spans="1:5">
      <c r="A203" s="8">
        <v>201</v>
      </c>
      <c r="B203" s="4">
        <v>35891</v>
      </c>
      <c r="C203" s="4">
        <v>0</v>
      </c>
      <c r="D203" s="4">
        <f t="shared" si="6"/>
        <v>0</v>
      </c>
      <c r="E203" s="4">
        <f t="shared" si="7"/>
        <v>0</v>
      </c>
    </row>
    <row r="204" spans="1:5">
      <c r="A204" s="8">
        <v>202</v>
      </c>
      <c r="B204" s="4">
        <v>35892</v>
      </c>
      <c r="C204" s="4">
        <f>625+1875</f>
        <v>2500</v>
      </c>
      <c r="D204" s="4">
        <f t="shared" si="6"/>
        <v>1250</v>
      </c>
      <c r="E204" s="4">
        <f t="shared" si="7"/>
        <v>128.75</v>
      </c>
    </row>
    <row r="205" spans="1:5">
      <c r="A205" s="8">
        <v>203</v>
      </c>
      <c r="B205" s="4">
        <v>35893</v>
      </c>
      <c r="C205" s="4">
        <f>1250</f>
        <v>1250</v>
      </c>
      <c r="D205" s="4">
        <f t="shared" si="6"/>
        <v>625</v>
      </c>
      <c r="E205" s="4">
        <f t="shared" si="7"/>
        <v>64.375</v>
      </c>
    </row>
    <row r="206" spans="1:5">
      <c r="A206" s="8">
        <v>204</v>
      </c>
      <c r="B206" s="4">
        <v>35894</v>
      </c>
      <c r="C206" s="4">
        <v>1250</v>
      </c>
      <c r="D206" s="4">
        <f t="shared" si="6"/>
        <v>625</v>
      </c>
      <c r="E206" s="4">
        <f t="shared" si="7"/>
        <v>64.375</v>
      </c>
    </row>
    <row r="207" spans="1:5">
      <c r="A207" s="8">
        <v>205</v>
      </c>
      <c r="B207" s="4">
        <v>35895</v>
      </c>
      <c r="C207" s="4">
        <v>2800</v>
      </c>
      <c r="D207" s="4">
        <f t="shared" si="6"/>
        <v>1400</v>
      </c>
      <c r="E207" s="4">
        <f t="shared" si="7"/>
        <v>144.20000000000002</v>
      </c>
    </row>
    <row r="208" spans="1:5">
      <c r="A208" s="8">
        <v>206</v>
      </c>
      <c r="B208" s="4">
        <v>35896</v>
      </c>
      <c r="C208" s="4">
        <v>0</v>
      </c>
      <c r="D208" s="4">
        <f t="shared" si="6"/>
        <v>0</v>
      </c>
      <c r="E208" s="4">
        <f t="shared" si="7"/>
        <v>0</v>
      </c>
    </row>
    <row r="209" spans="1:5">
      <c r="A209" s="8">
        <v>207</v>
      </c>
      <c r="B209" s="4">
        <v>35897</v>
      </c>
      <c r="C209" s="4">
        <f>412.5+1237.5</f>
        <v>1650</v>
      </c>
      <c r="D209" s="4">
        <f t="shared" si="6"/>
        <v>825</v>
      </c>
      <c r="E209" s="4">
        <f t="shared" si="7"/>
        <v>84.974999999999994</v>
      </c>
    </row>
    <row r="210" spans="1:5">
      <c r="A210" s="8">
        <v>208</v>
      </c>
      <c r="B210" s="4">
        <v>35898</v>
      </c>
      <c r="C210" s="4">
        <f>975+2925</f>
        <v>3900</v>
      </c>
      <c r="D210" s="4">
        <f t="shared" si="6"/>
        <v>1950</v>
      </c>
      <c r="E210" s="4">
        <f t="shared" si="7"/>
        <v>200.85</v>
      </c>
    </row>
    <row r="211" spans="1:5">
      <c r="A211" s="8">
        <v>209</v>
      </c>
      <c r="B211" s="4">
        <v>35899</v>
      </c>
      <c r="C211" s="4">
        <f>412.5+1237.5</f>
        <v>1650</v>
      </c>
      <c r="D211" s="4">
        <f t="shared" si="6"/>
        <v>825</v>
      </c>
      <c r="E211" s="4">
        <f t="shared" si="7"/>
        <v>84.974999999999994</v>
      </c>
    </row>
    <row r="212" spans="1:5">
      <c r="A212" s="8">
        <v>210</v>
      </c>
      <c r="B212" s="4">
        <v>35900</v>
      </c>
      <c r="C212" s="4">
        <f>625+1875</f>
        <v>2500</v>
      </c>
      <c r="D212" s="4">
        <f t="shared" si="6"/>
        <v>1250</v>
      </c>
      <c r="E212" s="4">
        <f t="shared" si="7"/>
        <v>128.75</v>
      </c>
    </row>
    <row r="213" spans="1:5">
      <c r="A213" s="8">
        <v>211</v>
      </c>
      <c r="B213" s="4">
        <v>35901</v>
      </c>
      <c r="C213" s="4">
        <v>0</v>
      </c>
      <c r="D213" s="4">
        <f t="shared" si="6"/>
        <v>0</v>
      </c>
      <c r="E213" s="4">
        <f t="shared" si="7"/>
        <v>0</v>
      </c>
    </row>
    <row r="214" spans="1:5">
      <c r="A214" s="8">
        <v>212</v>
      </c>
      <c r="B214" s="4">
        <v>35902</v>
      </c>
      <c r="C214" s="4">
        <v>0</v>
      </c>
      <c r="D214" s="4">
        <f t="shared" si="6"/>
        <v>0</v>
      </c>
      <c r="E214" s="4">
        <f t="shared" si="7"/>
        <v>0</v>
      </c>
    </row>
    <row r="215" spans="1:5">
      <c r="A215" s="8">
        <v>213</v>
      </c>
      <c r="B215" s="4">
        <v>35903</v>
      </c>
      <c r="C215" s="4">
        <f>312.5+937.5</f>
        <v>1250</v>
      </c>
      <c r="D215" s="4">
        <f t="shared" si="6"/>
        <v>625</v>
      </c>
      <c r="E215" s="4">
        <f t="shared" si="7"/>
        <v>64.375</v>
      </c>
    </row>
    <row r="216" spans="1:5">
      <c r="A216" s="8">
        <v>214</v>
      </c>
      <c r="B216" s="4">
        <v>35904</v>
      </c>
      <c r="C216" s="4">
        <v>0</v>
      </c>
      <c r="D216" s="4">
        <f t="shared" si="6"/>
        <v>0</v>
      </c>
      <c r="E216" s="4">
        <f t="shared" si="7"/>
        <v>0</v>
      </c>
    </row>
    <row r="217" spans="1:5">
      <c r="A217" s="8">
        <v>215</v>
      </c>
      <c r="B217" s="4">
        <v>35905</v>
      </c>
      <c r="C217" s="4">
        <v>0</v>
      </c>
      <c r="D217" s="4">
        <f t="shared" si="6"/>
        <v>0</v>
      </c>
      <c r="E217" s="4">
        <f t="shared" si="7"/>
        <v>0</v>
      </c>
    </row>
    <row r="218" spans="1:5">
      <c r="A218" s="8">
        <v>216</v>
      </c>
      <c r="B218" s="4">
        <v>35906</v>
      </c>
      <c r="C218" s="4">
        <v>1250</v>
      </c>
      <c r="D218" s="4">
        <f t="shared" si="6"/>
        <v>625</v>
      </c>
      <c r="E218" s="4">
        <f t="shared" si="7"/>
        <v>64.375</v>
      </c>
    </row>
    <row r="219" spans="1:5">
      <c r="A219" s="8">
        <v>217</v>
      </c>
      <c r="B219" s="4">
        <v>35907</v>
      </c>
      <c r="C219" s="4">
        <f>625+1875</f>
        <v>2500</v>
      </c>
      <c r="D219" s="4">
        <f t="shared" si="6"/>
        <v>1250</v>
      </c>
      <c r="E219" s="4">
        <f t="shared" si="7"/>
        <v>128.75</v>
      </c>
    </row>
    <row r="220" spans="1:5">
      <c r="A220" s="8">
        <v>218</v>
      </c>
      <c r="B220" s="4">
        <v>35908</v>
      </c>
      <c r="C220" s="4">
        <v>0</v>
      </c>
      <c r="D220" s="4">
        <f t="shared" si="6"/>
        <v>0</v>
      </c>
      <c r="E220" s="4">
        <f t="shared" si="7"/>
        <v>0</v>
      </c>
    </row>
    <row r="221" spans="1:5">
      <c r="A221" s="8">
        <v>219</v>
      </c>
      <c r="B221" s="4">
        <v>35909</v>
      </c>
      <c r="C221" s="4">
        <v>0</v>
      </c>
      <c r="D221" s="4">
        <f t="shared" si="6"/>
        <v>0</v>
      </c>
      <c r="E221" s="4">
        <f t="shared" si="7"/>
        <v>0</v>
      </c>
    </row>
    <row r="222" spans="1:5">
      <c r="A222" s="8">
        <v>220</v>
      </c>
      <c r="B222" s="4">
        <v>35910</v>
      </c>
      <c r="C222" s="4">
        <v>0</v>
      </c>
      <c r="D222" s="4">
        <f t="shared" si="6"/>
        <v>0</v>
      </c>
      <c r="E222" s="4">
        <f t="shared" si="7"/>
        <v>0</v>
      </c>
    </row>
    <row r="223" spans="1:5">
      <c r="A223" s="8">
        <v>221</v>
      </c>
      <c r="B223" s="4">
        <v>35911</v>
      </c>
      <c r="C223" s="4">
        <f>312.5+937.5</f>
        <v>1250</v>
      </c>
      <c r="D223" s="4">
        <f t="shared" si="6"/>
        <v>625</v>
      </c>
      <c r="E223" s="4">
        <f t="shared" si="7"/>
        <v>64.375</v>
      </c>
    </row>
    <row r="224" spans="1:5">
      <c r="A224" s="8">
        <v>222</v>
      </c>
      <c r="B224" s="4">
        <v>35912</v>
      </c>
      <c r="C224" s="4">
        <f>312.5+937.5</f>
        <v>1250</v>
      </c>
      <c r="D224" s="4">
        <f t="shared" si="6"/>
        <v>625</v>
      </c>
      <c r="E224" s="4">
        <f t="shared" si="7"/>
        <v>64.375</v>
      </c>
    </row>
    <row r="225" spans="1:5">
      <c r="A225" s="8">
        <v>223</v>
      </c>
      <c r="B225" s="4">
        <v>35913</v>
      </c>
      <c r="C225" s="4">
        <v>0</v>
      </c>
      <c r="D225" s="4">
        <f t="shared" si="6"/>
        <v>0</v>
      </c>
      <c r="E225" s="4">
        <f t="shared" si="7"/>
        <v>0</v>
      </c>
    </row>
    <row r="226" spans="1:5">
      <c r="A226" s="8">
        <v>224</v>
      </c>
      <c r="B226" s="4">
        <v>35914</v>
      </c>
      <c r="C226" s="4">
        <f>1050+3150</f>
        <v>4200</v>
      </c>
      <c r="D226" s="4">
        <f t="shared" si="6"/>
        <v>2100</v>
      </c>
      <c r="E226" s="4">
        <f t="shared" si="7"/>
        <v>216.3</v>
      </c>
    </row>
    <row r="227" spans="1:5">
      <c r="A227" s="8">
        <v>225</v>
      </c>
      <c r="B227" s="4">
        <v>35915</v>
      </c>
      <c r="C227" s="4">
        <f>350+1050</f>
        <v>1400</v>
      </c>
      <c r="D227" s="4">
        <f t="shared" si="6"/>
        <v>700</v>
      </c>
      <c r="E227" s="4">
        <f t="shared" si="7"/>
        <v>72.100000000000009</v>
      </c>
    </row>
    <row r="228" spans="1:5">
      <c r="A228" s="8">
        <v>226</v>
      </c>
      <c r="B228" s="4">
        <v>35916</v>
      </c>
      <c r="C228" s="4">
        <v>0</v>
      </c>
      <c r="D228" s="4">
        <f t="shared" si="6"/>
        <v>0</v>
      </c>
      <c r="E228" s="4">
        <f t="shared" si="7"/>
        <v>0</v>
      </c>
    </row>
    <row r="229" spans="1:5">
      <c r="A229" s="8">
        <v>227</v>
      </c>
      <c r="B229" s="4">
        <v>35917</v>
      </c>
      <c r="C229" s="4">
        <v>0</v>
      </c>
      <c r="D229" s="4">
        <f t="shared" si="6"/>
        <v>0</v>
      </c>
      <c r="E229" s="4">
        <f t="shared" si="7"/>
        <v>0</v>
      </c>
    </row>
    <row r="230" spans="1:5">
      <c r="A230" s="8">
        <v>228</v>
      </c>
      <c r="B230" s="4">
        <v>35918</v>
      </c>
      <c r="C230" s="4">
        <f>312.5+937.5</f>
        <v>1250</v>
      </c>
      <c r="D230" s="4">
        <f t="shared" si="6"/>
        <v>625</v>
      </c>
      <c r="E230" s="4">
        <f t="shared" si="7"/>
        <v>64.375</v>
      </c>
    </row>
    <row r="231" spans="1:5">
      <c r="A231" s="8">
        <v>229</v>
      </c>
      <c r="B231" s="4">
        <v>35919</v>
      </c>
      <c r="C231" s="4">
        <f>412.5+1237.5</f>
        <v>1650</v>
      </c>
      <c r="D231" s="4">
        <f t="shared" si="6"/>
        <v>825</v>
      </c>
      <c r="E231" s="4">
        <f t="shared" si="7"/>
        <v>84.974999999999994</v>
      </c>
    </row>
    <row r="232" spans="1:5">
      <c r="A232" s="8">
        <v>230</v>
      </c>
      <c r="B232" s="4">
        <v>35920</v>
      </c>
      <c r="C232" s="4">
        <v>0</v>
      </c>
      <c r="D232" s="4">
        <f t="shared" si="6"/>
        <v>0</v>
      </c>
      <c r="E232" s="4">
        <f t="shared" si="7"/>
        <v>0</v>
      </c>
    </row>
    <row r="233" spans="1:5">
      <c r="A233" s="8">
        <v>231</v>
      </c>
      <c r="B233" s="4">
        <v>35921</v>
      </c>
      <c r="C233" s="4">
        <v>0</v>
      </c>
      <c r="D233" s="4">
        <f t="shared" si="6"/>
        <v>0</v>
      </c>
      <c r="E233" s="4">
        <f t="shared" si="7"/>
        <v>0</v>
      </c>
    </row>
    <row r="234" spans="1:5">
      <c r="A234" s="8">
        <v>232</v>
      </c>
      <c r="B234" s="4">
        <v>35922</v>
      </c>
      <c r="C234" s="4">
        <v>2800</v>
      </c>
      <c r="D234" s="4">
        <f t="shared" si="6"/>
        <v>1400</v>
      </c>
      <c r="E234" s="4">
        <f t="shared" si="7"/>
        <v>144.20000000000002</v>
      </c>
    </row>
    <row r="235" spans="1:5">
      <c r="A235" s="8">
        <v>233</v>
      </c>
      <c r="B235" s="4">
        <v>35923</v>
      </c>
      <c r="C235" s="4">
        <f>312.5+937.5</f>
        <v>1250</v>
      </c>
      <c r="D235" s="4">
        <f t="shared" si="6"/>
        <v>625</v>
      </c>
      <c r="E235" s="4">
        <f t="shared" si="7"/>
        <v>64.375</v>
      </c>
    </row>
    <row r="236" spans="1:5">
      <c r="A236" s="8">
        <v>234</v>
      </c>
      <c r="B236" s="4">
        <v>35924</v>
      </c>
      <c r="C236" s="4">
        <v>0</v>
      </c>
      <c r="D236" s="4">
        <f t="shared" si="6"/>
        <v>0</v>
      </c>
      <c r="E236" s="4">
        <f t="shared" si="7"/>
        <v>0</v>
      </c>
    </row>
    <row r="237" spans="1:5">
      <c r="A237" s="8">
        <v>235</v>
      </c>
      <c r="B237" s="4">
        <v>35925</v>
      </c>
      <c r="C237" s="4">
        <v>0</v>
      </c>
      <c r="D237" s="4">
        <f t="shared" si="6"/>
        <v>0</v>
      </c>
      <c r="E237" s="4">
        <f t="shared" si="7"/>
        <v>0</v>
      </c>
    </row>
    <row r="238" spans="1:5">
      <c r="A238" s="8">
        <v>236</v>
      </c>
      <c r="B238" s="4">
        <v>35926</v>
      </c>
      <c r="C238" s="4">
        <f>625+1875</f>
        <v>2500</v>
      </c>
      <c r="D238" s="4">
        <f t="shared" si="6"/>
        <v>1250</v>
      </c>
      <c r="E238" s="4">
        <f t="shared" si="7"/>
        <v>128.75</v>
      </c>
    </row>
    <row r="239" spans="1:5">
      <c r="A239" s="8">
        <v>237</v>
      </c>
      <c r="B239" s="4">
        <v>35927</v>
      </c>
      <c r="C239" s="4">
        <v>0</v>
      </c>
      <c r="D239" s="4">
        <f t="shared" si="6"/>
        <v>0</v>
      </c>
      <c r="E239" s="4">
        <f t="shared" si="7"/>
        <v>0</v>
      </c>
    </row>
    <row r="240" spans="1:5">
      <c r="A240" s="8">
        <v>238</v>
      </c>
      <c r="B240" s="4">
        <v>35928</v>
      </c>
      <c r="C240" s="4">
        <f>1250+3750</f>
        <v>5000</v>
      </c>
      <c r="D240" s="4">
        <f t="shared" si="6"/>
        <v>2500</v>
      </c>
      <c r="E240" s="4">
        <f t="shared" si="7"/>
        <v>257.5</v>
      </c>
    </row>
    <row r="241" spans="1:5">
      <c r="A241" s="8">
        <v>239</v>
      </c>
      <c r="B241" s="4">
        <v>35929</v>
      </c>
      <c r="C241" s="4">
        <f>275+825</f>
        <v>1100</v>
      </c>
      <c r="D241" s="4">
        <f t="shared" si="6"/>
        <v>550</v>
      </c>
      <c r="E241" s="4">
        <f t="shared" si="7"/>
        <v>56.65</v>
      </c>
    </row>
    <row r="242" spans="1:5">
      <c r="A242" s="8">
        <v>240</v>
      </c>
      <c r="B242" s="4">
        <v>35930</v>
      </c>
      <c r="C242" s="4">
        <v>0</v>
      </c>
      <c r="D242" s="4">
        <f t="shared" si="6"/>
        <v>0</v>
      </c>
      <c r="E242" s="4">
        <f t="shared" si="7"/>
        <v>0</v>
      </c>
    </row>
    <row r="243" spans="1:5">
      <c r="A243" s="8">
        <v>241</v>
      </c>
      <c r="B243" s="4">
        <v>35931</v>
      </c>
      <c r="C243" s="4">
        <v>0</v>
      </c>
      <c r="D243" s="4">
        <f t="shared" si="6"/>
        <v>0</v>
      </c>
      <c r="E243" s="4">
        <f t="shared" si="7"/>
        <v>0</v>
      </c>
    </row>
    <row r="244" spans="1:5">
      <c r="A244" s="8">
        <v>242</v>
      </c>
      <c r="B244" s="4">
        <v>35932</v>
      </c>
      <c r="C244" s="4">
        <v>0</v>
      </c>
      <c r="D244" s="4">
        <f t="shared" si="6"/>
        <v>0</v>
      </c>
      <c r="E244" s="4">
        <f t="shared" si="7"/>
        <v>0</v>
      </c>
    </row>
    <row r="245" spans="1:5">
      <c r="A245" s="8">
        <v>243</v>
      </c>
      <c r="B245" s="4">
        <v>35933</v>
      </c>
      <c r="C245" s="4">
        <f>312.5+937.5</f>
        <v>1250</v>
      </c>
      <c r="D245" s="4">
        <f t="shared" si="6"/>
        <v>625</v>
      </c>
      <c r="E245" s="4">
        <f t="shared" si="7"/>
        <v>64.375</v>
      </c>
    </row>
    <row r="246" spans="1:5">
      <c r="A246" s="8">
        <v>244</v>
      </c>
      <c r="B246" s="4">
        <v>35934</v>
      </c>
      <c r="C246" s="4">
        <v>0</v>
      </c>
      <c r="D246" s="4">
        <f t="shared" si="6"/>
        <v>0</v>
      </c>
      <c r="E246" s="4">
        <f t="shared" si="7"/>
        <v>0</v>
      </c>
    </row>
    <row r="247" spans="1:5">
      <c r="A247" s="8">
        <v>245</v>
      </c>
      <c r="B247" s="4">
        <v>35935</v>
      </c>
      <c r="C247" s="4">
        <v>0</v>
      </c>
      <c r="D247" s="4">
        <f t="shared" si="6"/>
        <v>0</v>
      </c>
      <c r="E247" s="4">
        <f t="shared" si="7"/>
        <v>0</v>
      </c>
    </row>
    <row r="248" spans="1:5">
      <c r="A248" s="8">
        <v>246</v>
      </c>
      <c r="B248" s="4">
        <v>35936</v>
      </c>
      <c r="C248" s="4">
        <f>325+975</f>
        <v>1300</v>
      </c>
      <c r="D248" s="4">
        <f t="shared" si="6"/>
        <v>650</v>
      </c>
      <c r="E248" s="4">
        <f t="shared" si="7"/>
        <v>66.95</v>
      </c>
    </row>
    <row r="249" spans="1:5">
      <c r="A249" s="8">
        <v>247</v>
      </c>
      <c r="B249" s="4">
        <v>35937</v>
      </c>
      <c r="C249" s="4">
        <f>950+2850</f>
        <v>3800</v>
      </c>
      <c r="D249" s="4">
        <f t="shared" si="6"/>
        <v>1900</v>
      </c>
      <c r="E249" s="4">
        <f t="shared" si="7"/>
        <v>195.7</v>
      </c>
    </row>
    <row r="250" spans="1:5">
      <c r="A250" s="8">
        <v>248</v>
      </c>
      <c r="B250" s="4">
        <v>35938</v>
      </c>
      <c r="C250" s="4">
        <f>1800+5400</f>
        <v>7200</v>
      </c>
      <c r="D250" s="4">
        <f t="shared" si="6"/>
        <v>3600</v>
      </c>
      <c r="E250" s="4">
        <f t="shared" si="7"/>
        <v>370.8</v>
      </c>
    </row>
    <row r="251" spans="1:5">
      <c r="A251" s="8">
        <v>249</v>
      </c>
      <c r="B251" s="4">
        <v>35939</v>
      </c>
      <c r="C251" s="4">
        <f>825+2475</f>
        <v>3300</v>
      </c>
      <c r="D251" s="4">
        <f t="shared" si="6"/>
        <v>1650</v>
      </c>
      <c r="E251" s="4">
        <f t="shared" si="7"/>
        <v>169.95</v>
      </c>
    </row>
    <row r="252" spans="1:5">
      <c r="A252" s="8">
        <v>250</v>
      </c>
      <c r="B252" s="4">
        <v>35940</v>
      </c>
      <c r="C252" s="4">
        <f>975+2925</f>
        <v>3900</v>
      </c>
      <c r="D252" s="4">
        <f t="shared" si="6"/>
        <v>1950</v>
      </c>
      <c r="E252" s="4">
        <f t="shared" si="7"/>
        <v>200.85</v>
      </c>
    </row>
    <row r="253" spans="1:5">
      <c r="A253" s="8">
        <v>251</v>
      </c>
      <c r="B253" s="4">
        <v>35941</v>
      </c>
      <c r="C253" s="4">
        <f>312.5+937.5</f>
        <v>1250</v>
      </c>
      <c r="D253" s="4">
        <f t="shared" si="6"/>
        <v>625</v>
      </c>
      <c r="E253" s="4">
        <f t="shared" si="7"/>
        <v>64.375</v>
      </c>
    </row>
    <row r="254" spans="1:5">
      <c r="A254" s="8">
        <v>252</v>
      </c>
      <c r="B254" s="4">
        <v>35942</v>
      </c>
      <c r="C254" s="4">
        <f>275+825</f>
        <v>1100</v>
      </c>
      <c r="D254" s="4">
        <f t="shared" si="6"/>
        <v>550</v>
      </c>
      <c r="E254" s="4">
        <f t="shared" si="7"/>
        <v>56.65</v>
      </c>
    </row>
    <row r="255" spans="1:5">
      <c r="A255" s="8">
        <v>253</v>
      </c>
      <c r="B255" s="4">
        <v>35943</v>
      </c>
      <c r="C255" s="4">
        <v>0</v>
      </c>
      <c r="D255" s="4">
        <f t="shared" si="6"/>
        <v>0</v>
      </c>
      <c r="E255" s="4">
        <f t="shared" si="7"/>
        <v>0</v>
      </c>
    </row>
    <row r="256" spans="1:5">
      <c r="A256" s="8">
        <v>254</v>
      </c>
      <c r="B256" s="4">
        <v>35944</v>
      </c>
      <c r="C256" s="4">
        <v>0</v>
      </c>
      <c r="D256" s="4">
        <f t="shared" si="6"/>
        <v>0</v>
      </c>
      <c r="E256" s="4">
        <f t="shared" si="7"/>
        <v>0</v>
      </c>
    </row>
    <row r="257" spans="1:5">
      <c r="A257" s="8">
        <v>255</v>
      </c>
      <c r="B257" s="4">
        <v>35945</v>
      </c>
      <c r="C257" s="4">
        <f>275+825</f>
        <v>1100</v>
      </c>
      <c r="D257" s="4">
        <f t="shared" si="6"/>
        <v>550</v>
      </c>
      <c r="E257" s="4">
        <f t="shared" si="7"/>
        <v>56.65</v>
      </c>
    </row>
    <row r="258" spans="1:5">
      <c r="A258" s="8">
        <v>256</v>
      </c>
      <c r="B258" s="4">
        <v>35946</v>
      </c>
      <c r="C258" s="4">
        <f>550+1650</f>
        <v>2200</v>
      </c>
      <c r="D258" s="4">
        <f t="shared" si="6"/>
        <v>1100</v>
      </c>
      <c r="E258" s="4">
        <f t="shared" si="7"/>
        <v>113.3</v>
      </c>
    </row>
    <row r="259" spans="1:5">
      <c r="A259" s="8">
        <v>257</v>
      </c>
      <c r="B259" s="4">
        <v>35947</v>
      </c>
      <c r="C259" s="4">
        <v>0</v>
      </c>
      <c r="D259" s="4">
        <f t="shared" si="6"/>
        <v>0</v>
      </c>
      <c r="E259" s="4">
        <f t="shared" si="7"/>
        <v>0</v>
      </c>
    </row>
    <row r="260" spans="1:5">
      <c r="A260" s="8">
        <v>258</v>
      </c>
      <c r="B260" s="4">
        <v>35948</v>
      </c>
      <c r="C260" s="4">
        <v>0</v>
      </c>
      <c r="D260" s="4">
        <f t="shared" ref="D260:D323" si="8">C260*50/100</f>
        <v>0</v>
      </c>
      <c r="E260" s="4">
        <f t="shared" ref="E260:E323" si="9">D260*10.3/100</f>
        <v>0</v>
      </c>
    </row>
    <row r="261" spans="1:5">
      <c r="A261" s="8">
        <v>259</v>
      </c>
      <c r="B261" s="4">
        <v>35949</v>
      </c>
      <c r="C261" s="4">
        <v>0</v>
      </c>
      <c r="D261" s="4">
        <f t="shared" si="8"/>
        <v>0</v>
      </c>
      <c r="E261" s="4">
        <f t="shared" si="9"/>
        <v>0</v>
      </c>
    </row>
    <row r="262" spans="1:5">
      <c r="A262" s="8">
        <v>260</v>
      </c>
      <c r="B262" s="4">
        <v>35950</v>
      </c>
      <c r="C262" s="4">
        <v>2800</v>
      </c>
      <c r="D262" s="4">
        <f t="shared" si="8"/>
        <v>1400</v>
      </c>
      <c r="E262" s="4">
        <f t="shared" si="9"/>
        <v>144.20000000000002</v>
      </c>
    </row>
    <row r="263" spans="1:5">
      <c r="A263" s="8">
        <v>261</v>
      </c>
      <c r="B263" s="4">
        <v>35951</v>
      </c>
      <c r="C263" s="4">
        <v>0</v>
      </c>
      <c r="D263" s="4">
        <f t="shared" si="8"/>
        <v>0</v>
      </c>
      <c r="E263" s="4">
        <f t="shared" si="9"/>
        <v>0</v>
      </c>
    </row>
    <row r="264" spans="1:5">
      <c r="A264" s="8">
        <v>262</v>
      </c>
      <c r="B264" s="4">
        <v>35952</v>
      </c>
      <c r="C264" s="4">
        <v>0</v>
      </c>
      <c r="D264" s="4">
        <f t="shared" si="8"/>
        <v>0</v>
      </c>
      <c r="E264" s="4">
        <f t="shared" si="9"/>
        <v>0</v>
      </c>
    </row>
    <row r="265" spans="1:5">
      <c r="A265" s="8">
        <v>263</v>
      </c>
      <c r="B265" s="4">
        <v>35953</v>
      </c>
      <c r="C265" s="4">
        <v>0</v>
      </c>
      <c r="D265" s="4">
        <f t="shared" si="8"/>
        <v>0</v>
      </c>
      <c r="E265" s="4">
        <f t="shared" si="9"/>
        <v>0</v>
      </c>
    </row>
    <row r="266" spans="1:5">
      <c r="A266" s="8">
        <v>264</v>
      </c>
      <c r="B266" s="4">
        <v>35954</v>
      </c>
      <c r="C266" s="4">
        <v>0</v>
      </c>
      <c r="D266" s="4">
        <f t="shared" si="8"/>
        <v>0</v>
      </c>
      <c r="E266" s="4">
        <f t="shared" si="9"/>
        <v>0</v>
      </c>
    </row>
    <row r="267" spans="1:5">
      <c r="A267" s="8">
        <v>265</v>
      </c>
      <c r="B267" s="4">
        <v>35955</v>
      </c>
      <c r="C267" s="4">
        <v>0</v>
      </c>
      <c r="D267" s="4">
        <f t="shared" si="8"/>
        <v>0</v>
      </c>
      <c r="E267" s="4">
        <f t="shared" si="9"/>
        <v>0</v>
      </c>
    </row>
    <row r="268" spans="1:5">
      <c r="A268" s="8">
        <v>266</v>
      </c>
      <c r="B268" s="4">
        <v>35956</v>
      </c>
      <c r="C268" s="4">
        <v>0</v>
      </c>
      <c r="D268" s="4">
        <f t="shared" si="8"/>
        <v>0</v>
      </c>
      <c r="E268" s="4">
        <f t="shared" si="9"/>
        <v>0</v>
      </c>
    </row>
    <row r="269" spans="1:5">
      <c r="A269" s="8">
        <v>267</v>
      </c>
      <c r="B269" s="4">
        <v>35957</v>
      </c>
      <c r="C269" s="4">
        <v>0</v>
      </c>
      <c r="D269" s="4">
        <f t="shared" si="8"/>
        <v>0</v>
      </c>
      <c r="E269" s="4">
        <f t="shared" si="9"/>
        <v>0</v>
      </c>
    </row>
    <row r="270" spans="1:5">
      <c r="A270" s="8">
        <v>268</v>
      </c>
      <c r="B270" s="4">
        <v>35958</v>
      </c>
      <c r="C270" s="4">
        <v>0</v>
      </c>
      <c r="D270" s="4">
        <f t="shared" si="8"/>
        <v>0</v>
      </c>
      <c r="E270" s="4">
        <f t="shared" si="9"/>
        <v>0</v>
      </c>
    </row>
    <row r="271" spans="1:5">
      <c r="A271" s="8">
        <v>269</v>
      </c>
      <c r="B271" s="4">
        <v>35959</v>
      </c>
      <c r="C271" s="4">
        <v>0</v>
      </c>
      <c r="D271" s="4">
        <f t="shared" si="8"/>
        <v>0</v>
      </c>
      <c r="E271" s="4">
        <f t="shared" si="9"/>
        <v>0</v>
      </c>
    </row>
    <row r="272" spans="1:5">
      <c r="A272" s="8">
        <v>270</v>
      </c>
      <c r="B272" s="4">
        <v>35960</v>
      </c>
      <c r="C272" s="4">
        <v>0</v>
      </c>
      <c r="D272" s="4">
        <f t="shared" si="8"/>
        <v>0</v>
      </c>
      <c r="E272" s="4">
        <f t="shared" si="9"/>
        <v>0</v>
      </c>
    </row>
    <row r="273" spans="1:5">
      <c r="A273" s="8">
        <v>271</v>
      </c>
      <c r="B273" s="4">
        <v>35961</v>
      </c>
      <c r="C273" s="4">
        <v>0</v>
      </c>
      <c r="D273" s="4">
        <f t="shared" si="8"/>
        <v>0</v>
      </c>
      <c r="E273" s="4">
        <f t="shared" si="9"/>
        <v>0</v>
      </c>
    </row>
    <row r="274" spans="1:5">
      <c r="A274" s="8">
        <v>272</v>
      </c>
      <c r="B274" s="4">
        <v>35962</v>
      </c>
      <c r="C274" s="4">
        <f>825+2475</f>
        <v>3300</v>
      </c>
      <c r="D274" s="4">
        <f t="shared" si="8"/>
        <v>1650</v>
      </c>
      <c r="E274" s="4">
        <f t="shared" si="9"/>
        <v>169.95</v>
      </c>
    </row>
    <row r="275" spans="1:5">
      <c r="A275" s="8">
        <v>273</v>
      </c>
      <c r="B275" s="4">
        <v>35963</v>
      </c>
      <c r="C275" s="4">
        <v>1250</v>
      </c>
      <c r="D275" s="4">
        <f t="shared" si="8"/>
        <v>625</v>
      </c>
      <c r="E275" s="4">
        <f t="shared" si="9"/>
        <v>64.375</v>
      </c>
    </row>
    <row r="276" spans="1:5">
      <c r="A276" s="8">
        <v>274</v>
      </c>
      <c r="B276" s="4">
        <v>35964</v>
      </c>
      <c r="C276" s="4">
        <f>825+2475</f>
        <v>3300</v>
      </c>
      <c r="D276" s="4">
        <f t="shared" si="8"/>
        <v>1650</v>
      </c>
      <c r="E276" s="4">
        <f t="shared" si="9"/>
        <v>169.95</v>
      </c>
    </row>
    <row r="277" spans="1:5">
      <c r="A277" s="8">
        <v>275</v>
      </c>
      <c r="B277" s="4">
        <v>35965</v>
      </c>
      <c r="C277" s="4">
        <v>0</v>
      </c>
      <c r="D277" s="4">
        <f t="shared" si="8"/>
        <v>0</v>
      </c>
      <c r="E277" s="4">
        <f t="shared" si="9"/>
        <v>0</v>
      </c>
    </row>
    <row r="278" spans="1:5">
      <c r="A278" s="8">
        <v>276</v>
      </c>
      <c r="B278" s="4">
        <v>35966</v>
      </c>
      <c r="C278" s="4">
        <f>1250</f>
        <v>1250</v>
      </c>
      <c r="D278" s="4">
        <f t="shared" si="8"/>
        <v>625</v>
      </c>
      <c r="E278" s="4">
        <f t="shared" si="9"/>
        <v>64.375</v>
      </c>
    </row>
    <row r="279" spans="1:5">
      <c r="A279" s="8">
        <v>277</v>
      </c>
      <c r="B279" s="4">
        <v>35967</v>
      </c>
      <c r="C279" s="4">
        <v>1250</v>
      </c>
      <c r="D279" s="4">
        <f t="shared" si="8"/>
        <v>625</v>
      </c>
      <c r="E279" s="4">
        <f t="shared" si="9"/>
        <v>64.375</v>
      </c>
    </row>
    <row r="280" spans="1:5">
      <c r="A280" s="8">
        <v>278</v>
      </c>
      <c r="B280" s="4">
        <v>35968</v>
      </c>
      <c r="C280" s="4">
        <f>825+2475</f>
        <v>3300</v>
      </c>
      <c r="D280" s="4">
        <f t="shared" si="8"/>
        <v>1650</v>
      </c>
      <c r="E280" s="4">
        <f t="shared" si="9"/>
        <v>169.95</v>
      </c>
    </row>
    <row r="281" spans="1:5">
      <c r="A281" s="8">
        <v>279</v>
      </c>
      <c r="B281" s="4">
        <v>35969</v>
      </c>
      <c r="C281" s="4">
        <v>1250</v>
      </c>
      <c r="D281" s="4">
        <f t="shared" si="8"/>
        <v>625</v>
      </c>
      <c r="E281" s="4">
        <f t="shared" si="9"/>
        <v>64.375</v>
      </c>
    </row>
    <row r="282" spans="1:5">
      <c r="A282" s="8">
        <v>280</v>
      </c>
      <c r="B282" s="4">
        <v>35970</v>
      </c>
      <c r="C282" s="4">
        <f>825+2475</f>
        <v>3300</v>
      </c>
      <c r="D282" s="4">
        <f t="shared" si="8"/>
        <v>1650</v>
      </c>
      <c r="E282" s="4">
        <f t="shared" si="9"/>
        <v>169.95</v>
      </c>
    </row>
    <row r="283" spans="1:5">
      <c r="A283" s="8">
        <v>281</v>
      </c>
      <c r="B283" s="4">
        <v>35971</v>
      </c>
      <c r="C283" s="4">
        <v>3300</v>
      </c>
      <c r="D283" s="4">
        <f t="shared" si="8"/>
        <v>1650</v>
      </c>
      <c r="E283" s="4">
        <f t="shared" si="9"/>
        <v>169.95</v>
      </c>
    </row>
    <row r="284" spans="1:5">
      <c r="A284" s="8">
        <v>282</v>
      </c>
      <c r="B284" s="4">
        <v>35972</v>
      </c>
      <c r="C284" s="4">
        <v>1400</v>
      </c>
      <c r="D284" s="4">
        <f t="shared" si="8"/>
        <v>700</v>
      </c>
      <c r="E284" s="4">
        <f t="shared" si="9"/>
        <v>72.100000000000009</v>
      </c>
    </row>
    <row r="285" spans="1:5">
      <c r="A285" s="8">
        <v>283</v>
      </c>
      <c r="B285" s="4">
        <v>35973</v>
      </c>
      <c r="C285" s="4">
        <v>0</v>
      </c>
      <c r="D285" s="4">
        <f t="shared" si="8"/>
        <v>0</v>
      </c>
      <c r="E285" s="4">
        <f t="shared" si="9"/>
        <v>0</v>
      </c>
    </row>
    <row r="286" spans="1:5">
      <c r="A286" s="8">
        <v>284</v>
      </c>
      <c r="B286" s="4">
        <v>35974</v>
      </c>
      <c r="C286" s="4">
        <f>825+2475</f>
        <v>3300</v>
      </c>
      <c r="D286" s="4">
        <f t="shared" si="8"/>
        <v>1650</v>
      </c>
      <c r="E286" s="4">
        <f t="shared" si="9"/>
        <v>169.95</v>
      </c>
    </row>
    <row r="287" spans="1:5">
      <c r="A287" s="8">
        <v>285</v>
      </c>
      <c r="B287" s="4">
        <v>35975</v>
      </c>
      <c r="C287" s="4">
        <v>0</v>
      </c>
      <c r="D287" s="4">
        <f t="shared" si="8"/>
        <v>0</v>
      </c>
      <c r="E287" s="4">
        <f t="shared" si="9"/>
        <v>0</v>
      </c>
    </row>
    <row r="288" spans="1:5">
      <c r="A288" s="8">
        <v>286</v>
      </c>
      <c r="B288" s="4">
        <v>35976</v>
      </c>
      <c r="C288" s="4">
        <v>0</v>
      </c>
      <c r="D288" s="4">
        <f t="shared" si="8"/>
        <v>0</v>
      </c>
      <c r="E288" s="4">
        <f t="shared" si="9"/>
        <v>0</v>
      </c>
    </row>
    <row r="289" spans="1:5">
      <c r="A289" s="8">
        <v>287</v>
      </c>
      <c r="B289" s="4">
        <v>35977</v>
      </c>
      <c r="C289" s="4">
        <f>275+825</f>
        <v>1100</v>
      </c>
      <c r="D289" s="4">
        <f t="shared" si="8"/>
        <v>550</v>
      </c>
      <c r="E289" s="4">
        <f t="shared" si="9"/>
        <v>56.65</v>
      </c>
    </row>
    <row r="290" spans="1:5">
      <c r="A290" s="8">
        <v>288</v>
      </c>
      <c r="B290" s="4">
        <v>35978</v>
      </c>
      <c r="C290" s="4">
        <f>1650+4950</f>
        <v>6600</v>
      </c>
      <c r="D290" s="4">
        <f t="shared" si="8"/>
        <v>3300</v>
      </c>
      <c r="E290" s="4">
        <f t="shared" si="9"/>
        <v>339.9</v>
      </c>
    </row>
    <row r="291" spans="1:5">
      <c r="A291" s="8">
        <v>289</v>
      </c>
      <c r="B291" s="4">
        <v>35979</v>
      </c>
      <c r="C291" s="4">
        <v>0</v>
      </c>
      <c r="D291" s="4">
        <f t="shared" si="8"/>
        <v>0</v>
      </c>
      <c r="E291" s="4">
        <f t="shared" si="9"/>
        <v>0</v>
      </c>
    </row>
    <row r="292" spans="1:5">
      <c r="A292" s="8">
        <v>290</v>
      </c>
      <c r="B292" s="4">
        <v>35980</v>
      </c>
      <c r="C292" s="4">
        <v>0</v>
      </c>
      <c r="D292" s="4">
        <f t="shared" si="8"/>
        <v>0</v>
      </c>
      <c r="E292" s="4">
        <f t="shared" si="9"/>
        <v>0</v>
      </c>
    </row>
    <row r="293" spans="1:5">
      <c r="A293" s="8">
        <v>291</v>
      </c>
      <c r="B293" s="4">
        <v>35981</v>
      </c>
      <c r="C293" s="4">
        <f>625+1875</f>
        <v>2500</v>
      </c>
      <c r="D293" s="4">
        <f t="shared" si="8"/>
        <v>1250</v>
      </c>
      <c r="E293" s="4">
        <f t="shared" si="9"/>
        <v>128.75</v>
      </c>
    </row>
    <row r="294" spans="1:5">
      <c r="A294" s="8">
        <v>292</v>
      </c>
      <c r="B294" s="4">
        <v>35982</v>
      </c>
      <c r="C294" s="4">
        <f>312.5+937.5</f>
        <v>1250</v>
      </c>
      <c r="D294" s="4">
        <f t="shared" si="8"/>
        <v>625</v>
      </c>
      <c r="E294" s="4">
        <f t="shared" si="9"/>
        <v>64.375</v>
      </c>
    </row>
    <row r="295" spans="1:5">
      <c r="A295" s="8">
        <v>293</v>
      </c>
      <c r="B295" s="4">
        <v>35983</v>
      </c>
      <c r="C295" s="4">
        <f>312.5+937.5</f>
        <v>1250</v>
      </c>
      <c r="D295" s="4">
        <f t="shared" si="8"/>
        <v>625</v>
      </c>
      <c r="E295" s="4">
        <f t="shared" si="9"/>
        <v>64.375</v>
      </c>
    </row>
    <row r="296" spans="1:5">
      <c r="A296" s="8">
        <v>294</v>
      </c>
      <c r="B296" s="4">
        <v>35984</v>
      </c>
      <c r="C296" s="4">
        <v>3300</v>
      </c>
      <c r="D296" s="4">
        <f t="shared" si="8"/>
        <v>1650</v>
      </c>
      <c r="E296" s="4">
        <f t="shared" si="9"/>
        <v>169.95</v>
      </c>
    </row>
    <row r="297" spans="1:5">
      <c r="A297" s="8">
        <v>295</v>
      </c>
      <c r="B297" s="4">
        <v>35985</v>
      </c>
      <c r="C297" s="4">
        <v>1250</v>
      </c>
      <c r="D297" s="4">
        <f t="shared" si="8"/>
        <v>625</v>
      </c>
      <c r="E297" s="4">
        <f t="shared" si="9"/>
        <v>64.375</v>
      </c>
    </row>
    <row r="298" spans="1:5">
      <c r="A298" s="8">
        <v>296</v>
      </c>
      <c r="B298" s="4">
        <v>35986</v>
      </c>
      <c r="C298" s="4">
        <v>1250</v>
      </c>
      <c r="D298" s="4">
        <f t="shared" si="8"/>
        <v>625</v>
      </c>
      <c r="E298" s="4">
        <f t="shared" si="9"/>
        <v>64.375</v>
      </c>
    </row>
    <row r="299" spans="1:5">
      <c r="A299" s="8">
        <v>297</v>
      </c>
      <c r="B299" s="4">
        <v>35987</v>
      </c>
      <c r="C299" s="4">
        <f>275+825</f>
        <v>1100</v>
      </c>
      <c r="D299" s="4">
        <f t="shared" si="8"/>
        <v>550</v>
      </c>
      <c r="E299" s="4">
        <f t="shared" si="9"/>
        <v>56.65</v>
      </c>
    </row>
    <row r="300" spans="1:5">
      <c r="A300" s="8">
        <v>298</v>
      </c>
      <c r="B300" s="4">
        <v>35988</v>
      </c>
      <c r="C300" s="4"/>
      <c r="D300" s="4">
        <f t="shared" si="8"/>
        <v>0</v>
      </c>
      <c r="E300" s="4">
        <f t="shared" si="9"/>
        <v>0</v>
      </c>
    </row>
    <row r="301" spans="1:5">
      <c r="A301" s="8">
        <v>299</v>
      </c>
      <c r="B301" s="4">
        <v>35989</v>
      </c>
      <c r="C301" s="4">
        <v>3300</v>
      </c>
      <c r="D301" s="4">
        <f t="shared" si="8"/>
        <v>1650</v>
      </c>
      <c r="E301" s="4">
        <f t="shared" si="9"/>
        <v>169.95</v>
      </c>
    </row>
    <row r="302" spans="1:5">
      <c r="A302" s="8">
        <v>300</v>
      </c>
      <c r="B302" s="4">
        <v>35990</v>
      </c>
      <c r="C302" s="4">
        <v>0</v>
      </c>
      <c r="D302" s="4">
        <f t="shared" si="8"/>
        <v>0</v>
      </c>
      <c r="E302" s="4">
        <f t="shared" si="9"/>
        <v>0</v>
      </c>
    </row>
    <row r="303" spans="1:5">
      <c r="A303" s="8">
        <v>301</v>
      </c>
      <c r="B303" s="4">
        <v>35991</v>
      </c>
      <c r="C303" s="4">
        <f>825+2475</f>
        <v>3300</v>
      </c>
      <c r="D303" s="4">
        <f t="shared" si="8"/>
        <v>1650</v>
      </c>
      <c r="E303" s="4">
        <f t="shared" si="9"/>
        <v>169.95</v>
      </c>
    </row>
    <row r="304" spans="1:5">
      <c r="A304" s="8">
        <v>302</v>
      </c>
      <c r="B304" s="4">
        <v>35992</v>
      </c>
      <c r="C304" s="4">
        <f>1650+4950</f>
        <v>6600</v>
      </c>
      <c r="D304" s="4">
        <f t="shared" si="8"/>
        <v>3300</v>
      </c>
      <c r="E304" s="4">
        <f t="shared" si="9"/>
        <v>339.9</v>
      </c>
    </row>
    <row r="305" spans="1:5">
      <c r="A305" s="8">
        <v>303</v>
      </c>
      <c r="B305" s="4">
        <v>35993</v>
      </c>
      <c r="C305" s="4">
        <v>0</v>
      </c>
      <c r="D305" s="4">
        <f t="shared" si="8"/>
        <v>0</v>
      </c>
      <c r="E305" s="4">
        <f t="shared" si="9"/>
        <v>0</v>
      </c>
    </row>
    <row r="306" spans="1:5">
      <c r="A306" s="8">
        <v>304</v>
      </c>
      <c r="B306" s="4">
        <v>35994</v>
      </c>
      <c r="C306" s="4">
        <f>3537.5+10612.5</f>
        <v>14150</v>
      </c>
      <c r="D306" s="4">
        <f t="shared" si="8"/>
        <v>7075</v>
      </c>
      <c r="E306" s="4">
        <f t="shared" si="9"/>
        <v>728.72500000000002</v>
      </c>
    </row>
    <row r="307" spans="1:5">
      <c r="A307" s="8">
        <v>305</v>
      </c>
      <c r="B307" s="4">
        <v>35995</v>
      </c>
      <c r="C307" s="4">
        <f>1237.5+3712.5</f>
        <v>4950</v>
      </c>
      <c r="D307" s="4">
        <f t="shared" si="8"/>
        <v>2475</v>
      </c>
      <c r="E307" s="4">
        <f t="shared" si="9"/>
        <v>254.92500000000001</v>
      </c>
    </row>
    <row r="308" spans="1:5">
      <c r="A308" s="8">
        <v>306</v>
      </c>
      <c r="B308" s="4">
        <v>35996</v>
      </c>
      <c r="C308" s="4">
        <f>1050+3150</f>
        <v>4200</v>
      </c>
      <c r="D308" s="4">
        <f t="shared" si="8"/>
        <v>2100</v>
      </c>
      <c r="E308" s="4">
        <f t="shared" si="9"/>
        <v>216.3</v>
      </c>
    </row>
    <row r="309" spans="1:5">
      <c r="A309" s="8">
        <v>307</v>
      </c>
      <c r="B309" s="4">
        <v>35997</v>
      </c>
      <c r="C309" s="4">
        <v>1400</v>
      </c>
      <c r="D309" s="4">
        <f t="shared" si="8"/>
        <v>700</v>
      </c>
      <c r="E309" s="4">
        <f t="shared" si="9"/>
        <v>72.100000000000009</v>
      </c>
    </row>
    <row r="310" spans="1:5">
      <c r="A310" s="8">
        <v>308</v>
      </c>
      <c r="B310" s="4">
        <v>35998</v>
      </c>
      <c r="C310" s="4">
        <v>0</v>
      </c>
      <c r="D310" s="4">
        <f t="shared" si="8"/>
        <v>0</v>
      </c>
      <c r="E310" s="4">
        <f t="shared" si="9"/>
        <v>0</v>
      </c>
    </row>
    <row r="311" spans="1:5">
      <c r="A311" s="8">
        <v>309</v>
      </c>
      <c r="B311" s="4">
        <v>35999</v>
      </c>
      <c r="C311" s="4">
        <v>1100</v>
      </c>
      <c r="D311" s="4">
        <f t="shared" si="8"/>
        <v>550</v>
      </c>
      <c r="E311" s="4">
        <f t="shared" si="9"/>
        <v>56.65</v>
      </c>
    </row>
    <row r="312" spans="1:5">
      <c r="A312" s="8">
        <v>310</v>
      </c>
      <c r="B312" s="4">
        <v>36000</v>
      </c>
      <c r="C312" s="4">
        <v>0</v>
      </c>
      <c r="D312" s="4">
        <f t="shared" si="8"/>
        <v>0</v>
      </c>
      <c r="E312" s="4">
        <f t="shared" si="9"/>
        <v>0</v>
      </c>
    </row>
    <row r="313" spans="1:5">
      <c r="A313" s="8">
        <v>311</v>
      </c>
      <c r="B313" s="4">
        <v>36001</v>
      </c>
      <c r="C313" s="4">
        <v>0</v>
      </c>
      <c r="D313" s="4">
        <f t="shared" si="8"/>
        <v>0</v>
      </c>
      <c r="E313" s="4">
        <f t="shared" si="9"/>
        <v>0</v>
      </c>
    </row>
    <row r="314" spans="1:5">
      <c r="A314" s="8">
        <v>312</v>
      </c>
      <c r="B314" s="4">
        <v>36002</v>
      </c>
      <c r="C314" s="4">
        <v>0</v>
      </c>
      <c r="D314" s="4">
        <f t="shared" si="8"/>
        <v>0</v>
      </c>
      <c r="E314" s="4">
        <f t="shared" si="9"/>
        <v>0</v>
      </c>
    </row>
    <row r="315" spans="1:5">
      <c r="A315" s="8">
        <v>313</v>
      </c>
      <c r="B315" s="4">
        <v>36003</v>
      </c>
      <c r="C315" s="4">
        <f>1250+3750</f>
        <v>5000</v>
      </c>
      <c r="D315" s="4">
        <f t="shared" si="8"/>
        <v>2500</v>
      </c>
      <c r="E315" s="4">
        <f t="shared" si="9"/>
        <v>257.5</v>
      </c>
    </row>
    <row r="316" spans="1:5">
      <c r="A316" s="8">
        <v>314</v>
      </c>
      <c r="B316" s="4">
        <v>36004</v>
      </c>
      <c r="C316" s="4">
        <f>450+1350</f>
        <v>1800</v>
      </c>
      <c r="D316" s="4">
        <f t="shared" si="8"/>
        <v>900</v>
      </c>
      <c r="E316" s="4">
        <f t="shared" si="9"/>
        <v>92.7</v>
      </c>
    </row>
    <row r="317" spans="1:5">
      <c r="A317" s="8">
        <v>315</v>
      </c>
      <c r="B317" s="4">
        <v>36005</v>
      </c>
      <c r="C317" s="4">
        <v>1250</v>
      </c>
      <c r="D317" s="4">
        <f t="shared" si="8"/>
        <v>625</v>
      </c>
      <c r="E317" s="4">
        <f t="shared" si="9"/>
        <v>64.375</v>
      </c>
    </row>
    <row r="318" spans="1:5">
      <c r="A318" s="8">
        <v>316</v>
      </c>
      <c r="B318" s="4">
        <v>36006</v>
      </c>
      <c r="C318" s="4">
        <v>0</v>
      </c>
      <c r="D318" s="4">
        <f t="shared" si="8"/>
        <v>0</v>
      </c>
      <c r="E318" s="4">
        <f t="shared" si="9"/>
        <v>0</v>
      </c>
    </row>
    <row r="319" spans="1:5">
      <c r="A319" s="8">
        <v>317</v>
      </c>
      <c r="B319" s="4">
        <v>36007</v>
      </c>
      <c r="C319" s="4">
        <f>550+1650</f>
        <v>2200</v>
      </c>
      <c r="D319" s="4">
        <f t="shared" si="8"/>
        <v>1100</v>
      </c>
      <c r="E319" s="4">
        <f t="shared" si="9"/>
        <v>113.3</v>
      </c>
    </row>
    <row r="320" spans="1:5">
      <c r="A320" s="8">
        <v>318</v>
      </c>
      <c r="B320" s="4">
        <v>36008</v>
      </c>
      <c r="C320" s="4">
        <f>550+1650</f>
        <v>2200</v>
      </c>
      <c r="D320" s="4">
        <f t="shared" si="8"/>
        <v>1100</v>
      </c>
      <c r="E320" s="4">
        <f t="shared" si="9"/>
        <v>113.3</v>
      </c>
    </row>
    <row r="321" spans="1:5">
      <c r="A321" s="8">
        <v>319</v>
      </c>
      <c r="B321" s="4">
        <v>36009</v>
      </c>
      <c r="C321" s="4">
        <f>1875+5625</f>
        <v>7500</v>
      </c>
      <c r="D321" s="4">
        <f t="shared" si="8"/>
        <v>3750</v>
      </c>
      <c r="E321" s="4">
        <f t="shared" si="9"/>
        <v>386.25</v>
      </c>
    </row>
    <row r="322" spans="1:5">
      <c r="A322" s="8">
        <v>320</v>
      </c>
      <c r="B322" s="4">
        <v>36010</v>
      </c>
      <c r="C322" s="4">
        <f>312.5+937.5</f>
        <v>1250</v>
      </c>
      <c r="D322" s="4">
        <f t="shared" si="8"/>
        <v>625</v>
      </c>
      <c r="E322" s="4">
        <f t="shared" si="9"/>
        <v>64.375</v>
      </c>
    </row>
    <row r="323" spans="1:5">
      <c r="A323" s="8">
        <v>321</v>
      </c>
      <c r="B323" s="4">
        <v>36011</v>
      </c>
      <c r="C323" s="4">
        <f>625+1875</f>
        <v>2500</v>
      </c>
      <c r="D323" s="4">
        <f t="shared" si="8"/>
        <v>1250</v>
      </c>
      <c r="E323" s="4">
        <f t="shared" si="9"/>
        <v>128.75</v>
      </c>
    </row>
    <row r="324" spans="1:5">
      <c r="A324" s="8">
        <v>322</v>
      </c>
      <c r="B324" s="4">
        <v>36012</v>
      </c>
      <c r="C324" s="4">
        <v>2500</v>
      </c>
      <c r="D324" s="4">
        <f t="shared" ref="D324:D387" si="10">C324*50/100</f>
        <v>1250</v>
      </c>
      <c r="E324" s="4">
        <f t="shared" ref="E324:E387" si="11">D324*10.3/100</f>
        <v>128.75</v>
      </c>
    </row>
    <row r="325" spans="1:5">
      <c r="A325" s="8">
        <v>323</v>
      </c>
      <c r="B325" s="4">
        <v>36013</v>
      </c>
      <c r="C325" s="4">
        <v>1400</v>
      </c>
      <c r="D325" s="4">
        <f t="shared" si="10"/>
        <v>700</v>
      </c>
      <c r="E325" s="4">
        <f t="shared" si="11"/>
        <v>72.100000000000009</v>
      </c>
    </row>
    <row r="326" spans="1:5">
      <c r="A326" s="8">
        <v>324</v>
      </c>
      <c r="B326" s="4">
        <v>36014</v>
      </c>
      <c r="C326" s="4">
        <v>1400</v>
      </c>
      <c r="D326" s="4">
        <f t="shared" si="10"/>
        <v>700</v>
      </c>
      <c r="E326" s="4">
        <f t="shared" si="11"/>
        <v>72.100000000000009</v>
      </c>
    </row>
    <row r="327" spans="1:5">
      <c r="A327" s="8">
        <v>325</v>
      </c>
      <c r="B327" s="4">
        <v>36015</v>
      </c>
      <c r="C327" s="4">
        <f>650+1950</f>
        <v>2600</v>
      </c>
      <c r="D327" s="4">
        <f t="shared" si="10"/>
        <v>1300</v>
      </c>
      <c r="E327" s="4">
        <f t="shared" si="11"/>
        <v>133.9</v>
      </c>
    </row>
    <row r="328" spans="1:5">
      <c r="A328" s="8">
        <v>326</v>
      </c>
      <c r="B328" s="4">
        <v>36016</v>
      </c>
      <c r="C328" s="4">
        <v>0</v>
      </c>
      <c r="D328" s="4">
        <f t="shared" si="10"/>
        <v>0</v>
      </c>
      <c r="E328" s="4">
        <f t="shared" si="11"/>
        <v>0</v>
      </c>
    </row>
    <row r="329" spans="1:5">
      <c r="A329" s="8">
        <v>327</v>
      </c>
      <c r="B329" s="4">
        <v>36017</v>
      </c>
      <c r="C329" s="4">
        <f>1050+3150</f>
        <v>4200</v>
      </c>
      <c r="D329" s="4">
        <f t="shared" si="10"/>
        <v>2100</v>
      </c>
      <c r="E329" s="4">
        <f t="shared" si="11"/>
        <v>216.3</v>
      </c>
    </row>
    <row r="330" spans="1:5">
      <c r="A330" s="8">
        <v>328</v>
      </c>
      <c r="B330" s="4">
        <v>36018</v>
      </c>
      <c r="C330" s="4">
        <v>1400</v>
      </c>
      <c r="D330" s="4">
        <f t="shared" si="10"/>
        <v>700</v>
      </c>
      <c r="E330" s="4">
        <f t="shared" si="11"/>
        <v>72.100000000000009</v>
      </c>
    </row>
    <row r="331" spans="1:5">
      <c r="A331" s="8">
        <v>329</v>
      </c>
      <c r="B331" s="4">
        <v>36019</v>
      </c>
      <c r="C331" s="4">
        <v>0</v>
      </c>
      <c r="D331" s="4">
        <f t="shared" si="10"/>
        <v>0</v>
      </c>
      <c r="E331" s="4">
        <f t="shared" si="11"/>
        <v>0</v>
      </c>
    </row>
    <row r="332" spans="1:5">
      <c r="A332" s="8">
        <v>330</v>
      </c>
      <c r="B332" s="4">
        <v>36020</v>
      </c>
      <c r="C332" s="4">
        <v>0</v>
      </c>
      <c r="D332" s="4">
        <f t="shared" si="10"/>
        <v>0</v>
      </c>
      <c r="E332" s="4">
        <f t="shared" si="11"/>
        <v>0</v>
      </c>
    </row>
    <row r="333" spans="1:5">
      <c r="A333" s="8">
        <v>331</v>
      </c>
      <c r="B333" s="4">
        <v>36021</v>
      </c>
      <c r="C333" s="4">
        <v>0</v>
      </c>
      <c r="D333" s="4">
        <f t="shared" si="10"/>
        <v>0</v>
      </c>
      <c r="E333" s="4">
        <f t="shared" si="11"/>
        <v>0</v>
      </c>
    </row>
    <row r="334" spans="1:5">
      <c r="A334" s="8">
        <v>332</v>
      </c>
      <c r="B334" s="4">
        <v>36022</v>
      </c>
      <c r="C334" s="4">
        <v>2800</v>
      </c>
      <c r="D334" s="4">
        <f t="shared" si="10"/>
        <v>1400</v>
      </c>
      <c r="E334" s="4">
        <f t="shared" si="11"/>
        <v>144.20000000000002</v>
      </c>
    </row>
    <row r="335" spans="1:5">
      <c r="A335" s="8">
        <v>333</v>
      </c>
      <c r="B335" s="4">
        <v>36023</v>
      </c>
      <c r="C335" s="4">
        <f>1037.5+3112.5</f>
        <v>4150</v>
      </c>
      <c r="D335" s="4">
        <f t="shared" si="10"/>
        <v>2075</v>
      </c>
      <c r="E335" s="4">
        <f t="shared" si="11"/>
        <v>213.72499999999999</v>
      </c>
    </row>
    <row r="336" spans="1:5">
      <c r="A336" s="8">
        <v>334</v>
      </c>
      <c r="B336" s="4">
        <v>36024</v>
      </c>
      <c r="C336" s="4">
        <v>1400</v>
      </c>
      <c r="D336" s="4">
        <f t="shared" si="10"/>
        <v>700</v>
      </c>
      <c r="E336" s="4">
        <f t="shared" si="11"/>
        <v>72.100000000000009</v>
      </c>
    </row>
    <row r="337" spans="1:5">
      <c r="A337" s="8">
        <v>335</v>
      </c>
      <c r="B337" s="4">
        <v>36025</v>
      </c>
      <c r="C337" s="4">
        <v>1400</v>
      </c>
      <c r="D337" s="4">
        <f t="shared" si="10"/>
        <v>700</v>
      </c>
      <c r="E337" s="4">
        <f t="shared" si="11"/>
        <v>72.100000000000009</v>
      </c>
    </row>
    <row r="338" spans="1:5">
      <c r="A338" s="8">
        <v>336</v>
      </c>
      <c r="B338" s="4">
        <v>36026</v>
      </c>
      <c r="C338" s="4">
        <v>0</v>
      </c>
      <c r="D338" s="4">
        <f t="shared" si="10"/>
        <v>0</v>
      </c>
      <c r="E338" s="4">
        <f t="shared" si="11"/>
        <v>0</v>
      </c>
    </row>
    <row r="339" spans="1:5">
      <c r="A339" s="8">
        <v>337</v>
      </c>
      <c r="B339" s="4">
        <v>36027</v>
      </c>
      <c r="C339" s="4">
        <v>0</v>
      </c>
      <c r="D339" s="4">
        <f t="shared" si="10"/>
        <v>0</v>
      </c>
      <c r="E339" s="4">
        <f t="shared" si="11"/>
        <v>0</v>
      </c>
    </row>
    <row r="340" spans="1:5">
      <c r="A340" s="8">
        <v>338</v>
      </c>
      <c r="B340" s="4">
        <v>36028</v>
      </c>
      <c r="C340" s="4">
        <v>0</v>
      </c>
      <c r="D340" s="4">
        <f t="shared" si="10"/>
        <v>0</v>
      </c>
      <c r="E340" s="4">
        <f t="shared" si="11"/>
        <v>0</v>
      </c>
    </row>
    <row r="341" spans="1:5">
      <c r="A341" s="8">
        <v>339</v>
      </c>
      <c r="B341" s="4">
        <v>36029</v>
      </c>
      <c r="C341" s="4">
        <f>825+2475</f>
        <v>3300</v>
      </c>
      <c r="D341" s="4">
        <f t="shared" si="10"/>
        <v>1650</v>
      </c>
      <c r="E341" s="4">
        <f t="shared" si="11"/>
        <v>169.95</v>
      </c>
    </row>
    <row r="342" spans="1:5">
      <c r="A342" s="8">
        <v>340</v>
      </c>
      <c r="B342" s="4">
        <v>36030</v>
      </c>
      <c r="C342" s="4">
        <f>312.5+937.5</f>
        <v>1250</v>
      </c>
      <c r="D342" s="4">
        <f t="shared" si="10"/>
        <v>625</v>
      </c>
      <c r="E342" s="4">
        <f t="shared" si="11"/>
        <v>64.375</v>
      </c>
    </row>
    <row r="343" spans="1:5">
      <c r="A343" s="8">
        <v>341</v>
      </c>
      <c r="B343" s="4">
        <v>36031</v>
      </c>
      <c r="C343" s="4">
        <v>1250</v>
      </c>
      <c r="D343" s="4">
        <f t="shared" si="10"/>
        <v>625</v>
      </c>
      <c r="E343" s="4">
        <f t="shared" si="11"/>
        <v>64.375</v>
      </c>
    </row>
    <row r="344" spans="1:5">
      <c r="A344" s="8">
        <v>342</v>
      </c>
      <c r="B344" s="4">
        <v>36032</v>
      </c>
      <c r="C344" s="4">
        <v>0</v>
      </c>
      <c r="D344" s="4">
        <f t="shared" si="10"/>
        <v>0</v>
      </c>
      <c r="E344" s="4">
        <f t="shared" si="11"/>
        <v>0</v>
      </c>
    </row>
    <row r="345" spans="1:5">
      <c r="A345" s="8">
        <v>343</v>
      </c>
      <c r="B345" s="4">
        <v>36033</v>
      </c>
      <c r="C345" s="4">
        <v>0</v>
      </c>
      <c r="D345" s="4">
        <f t="shared" si="10"/>
        <v>0</v>
      </c>
      <c r="E345" s="4">
        <f t="shared" si="11"/>
        <v>0</v>
      </c>
    </row>
    <row r="346" spans="1:5">
      <c r="A346" s="8">
        <v>344</v>
      </c>
      <c r="B346" s="4">
        <v>36034</v>
      </c>
      <c r="C346" s="4">
        <f>475+1425</f>
        <v>1900</v>
      </c>
      <c r="D346" s="4">
        <f t="shared" si="10"/>
        <v>950</v>
      </c>
      <c r="E346" s="4">
        <f t="shared" si="11"/>
        <v>97.85</v>
      </c>
    </row>
    <row r="347" spans="1:5">
      <c r="A347" s="8">
        <v>345</v>
      </c>
      <c r="B347" s="4">
        <v>36035</v>
      </c>
      <c r="C347" s="4">
        <f>1237.5+3712.5</f>
        <v>4950</v>
      </c>
      <c r="D347" s="4">
        <f t="shared" si="10"/>
        <v>2475</v>
      </c>
      <c r="E347" s="4">
        <f t="shared" si="11"/>
        <v>254.92500000000001</v>
      </c>
    </row>
    <row r="348" spans="1:5">
      <c r="A348" s="8">
        <v>346</v>
      </c>
      <c r="B348" s="4">
        <v>36036</v>
      </c>
      <c r="C348" s="4">
        <v>0</v>
      </c>
      <c r="D348" s="4">
        <f t="shared" si="10"/>
        <v>0</v>
      </c>
      <c r="E348" s="4">
        <f t="shared" si="11"/>
        <v>0</v>
      </c>
    </row>
    <row r="349" spans="1:5">
      <c r="A349" s="8">
        <v>347</v>
      </c>
      <c r="B349" s="4">
        <v>36037</v>
      </c>
      <c r="C349" s="4">
        <v>2800</v>
      </c>
      <c r="D349" s="4">
        <f t="shared" si="10"/>
        <v>1400</v>
      </c>
      <c r="E349" s="4">
        <f t="shared" si="11"/>
        <v>144.20000000000002</v>
      </c>
    </row>
    <row r="350" spans="1:5">
      <c r="A350" s="8">
        <v>348</v>
      </c>
      <c r="B350" s="4">
        <v>36038</v>
      </c>
      <c r="C350" s="4">
        <v>2800</v>
      </c>
      <c r="D350" s="4">
        <f t="shared" si="10"/>
        <v>1400</v>
      </c>
      <c r="E350" s="4">
        <f t="shared" si="11"/>
        <v>144.20000000000002</v>
      </c>
    </row>
    <row r="351" spans="1:5">
      <c r="A351" s="8">
        <v>349</v>
      </c>
      <c r="B351" s="4">
        <v>36039</v>
      </c>
      <c r="C351" s="4">
        <v>2800</v>
      </c>
      <c r="D351" s="4">
        <f t="shared" si="10"/>
        <v>1400</v>
      </c>
      <c r="E351" s="4">
        <f t="shared" si="11"/>
        <v>144.20000000000002</v>
      </c>
    </row>
    <row r="352" spans="1:5">
      <c r="A352" s="8">
        <v>350</v>
      </c>
      <c r="B352" s="4">
        <v>36040</v>
      </c>
      <c r="C352" s="4">
        <v>0</v>
      </c>
      <c r="D352" s="4">
        <f t="shared" si="10"/>
        <v>0</v>
      </c>
      <c r="E352" s="4">
        <f t="shared" si="11"/>
        <v>0</v>
      </c>
    </row>
    <row r="353" spans="1:5">
      <c r="A353" s="8">
        <v>351</v>
      </c>
      <c r="B353" s="4">
        <v>36041</v>
      </c>
      <c r="C353" s="4">
        <f>312.5+937.5</f>
        <v>1250</v>
      </c>
      <c r="D353" s="4">
        <f t="shared" si="10"/>
        <v>625</v>
      </c>
      <c r="E353" s="4">
        <f t="shared" si="11"/>
        <v>64.375</v>
      </c>
    </row>
    <row r="354" spans="1:5">
      <c r="A354" s="8">
        <v>352</v>
      </c>
      <c r="B354" s="4">
        <v>36042</v>
      </c>
      <c r="C354" s="4">
        <f>6050+18150</f>
        <v>24200</v>
      </c>
      <c r="D354" s="4">
        <f t="shared" si="10"/>
        <v>12100</v>
      </c>
      <c r="E354" s="4">
        <f t="shared" si="11"/>
        <v>1246.3000000000002</v>
      </c>
    </row>
    <row r="355" spans="1:5">
      <c r="A355" s="8">
        <v>353</v>
      </c>
      <c r="B355" s="4">
        <v>36043</v>
      </c>
      <c r="C355" s="4">
        <f>350+1050</f>
        <v>1400</v>
      </c>
      <c r="D355" s="4">
        <f t="shared" si="10"/>
        <v>700</v>
      </c>
      <c r="E355" s="4">
        <f t="shared" si="11"/>
        <v>72.100000000000009</v>
      </c>
    </row>
    <row r="356" spans="1:5">
      <c r="A356" s="8">
        <v>354</v>
      </c>
      <c r="B356" s="4">
        <v>36044</v>
      </c>
      <c r="C356" s="4">
        <v>0</v>
      </c>
      <c r="D356" s="4">
        <f t="shared" si="10"/>
        <v>0</v>
      </c>
      <c r="E356" s="4">
        <f t="shared" si="11"/>
        <v>0</v>
      </c>
    </row>
    <row r="357" spans="1:5">
      <c r="A357" s="8">
        <v>355</v>
      </c>
      <c r="B357" s="4">
        <v>36045</v>
      </c>
      <c r="C357" s="4">
        <f>275+825</f>
        <v>1100</v>
      </c>
      <c r="D357" s="4">
        <f t="shared" si="10"/>
        <v>550</v>
      </c>
      <c r="E357" s="4">
        <f t="shared" si="11"/>
        <v>56.65</v>
      </c>
    </row>
    <row r="358" spans="1:5">
      <c r="A358" s="8">
        <v>356</v>
      </c>
      <c r="B358" s="4">
        <v>36046</v>
      </c>
      <c r="C358" s="4">
        <v>1250</v>
      </c>
      <c r="D358" s="4">
        <f t="shared" si="10"/>
        <v>625</v>
      </c>
      <c r="E358" s="4">
        <f t="shared" si="11"/>
        <v>64.375</v>
      </c>
    </row>
    <row r="359" spans="1:5">
      <c r="A359" s="8">
        <v>357</v>
      </c>
      <c r="B359" s="4">
        <v>36047</v>
      </c>
      <c r="C359" s="4">
        <v>0</v>
      </c>
      <c r="D359" s="4">
        <f t="shared" si="10"/>
        <v>0</v>
      </c>
      <c r="E359" s="4">
        <f t="shared" si="11"/>
        <v>0</v>
      </c>
    </row>
    <row r="360" spans="1:5">
      <c r="A360" s="8">
        <v>358</v>
      </c>
      <c r="B360" s="4">
        <v>36048</v>
      </c>
      <c r="C360" s="4">
        <v>0</v>
      </c>
      <c r="D360" s="4">
        <f t="shared" si="10"/>
        <v>0</v>
      </c>
      <c r="E360" s="4">
        <f t="shared" si="11"/>
        <v>0</v>
      </c>
    </row>
    <row r="361" spans="1:5">
      <c r="A361" s="8">
        <v>359</v>
      </c>
      <c r="B361" s="4">
        <v>36049</v>
      </c>
      <c r="C361" s="4">
        <v>0</v>
      </c>
      <c r="D361" s="4">
        <f t="shared" si="10"/>
        <v>0</v>
      </c>
      <c r="E361" s="4">
        <f t="shared" si="11"/>
        <v>0</v>
      </c>
    </row>
    <row r="362" spans="1:5">
      <c r="A362" s="8">
        <v>360</v>
      </c>
      <c r="B362" s="4">
        <v>36050</v>
      </c>
      <c r="C362" s="4">
        <v>0</v>
      </c>
      <c r="D362" s="4">
        <f t="shared" si="10"/>
        <v>0</v>
      </c>
      <c r="E362" s="4">
        <f t="shared" si="11"/>
        <v>0</v>
      </c>
    </row>
    <row r="363" spans="1:5">
      <c r="A363" s="8">
        <v>361</v>
      </c>
      <c r="B363" s="4">
        <v>36051</v>
      </c>
      <c r="C363" s="4">
        <f>650+1950</f>
        <v>2600</v>
      </c>
      <c r="D363" s="4">
        <f t="shared" si="10"/>
        <v>1300</v>
      </c>
      <c r="E363" s="4">
        <f t="shared" si="11"/>
        <v>133.9</v>
      </c>
    </row>
    <row r="364" spans="1:5">
      <c r="A364" s="8">
        <v>362</v>
      </c>
      <c r="B364" s="4">
        <v>36052</v>
      </c>
      <c r="C364" s="4">
        <v>1400</v>
      </c>
      <c r="D364" s="4">
        <f t="shared" si="10"/>
        <v>700</v>
      </c>
      <c r="E364" s="4">
        <f t="shared" si="11"/>
        <v>72.100000000000009</v>
      </c>
    </row>
    <row r="365" spans="1:5">
      <c r="A365" s="8">
        <v>363</v>
      </c>
      <c r="B365" s="4">
        <v>36053</v>
      </c>
      <c r="C365" s="4">
        <v>1100</v>
      </c>
      <c r="D365" s="4">
        <f t="shared" si="10"/>
        <v>550</v>
      </c>
      <c r="E365" s="4">
        <f t="shared" si="11"/>
        <v>56.65</v>
      </c>
    </row>
    <row r="366" spans="1:5">
      <c r="A366" s="8">
        <v>364</v>
      </c>
      <c r="B366" s="4">
        <v>36054</v>
      </c>
      <c r="C366" s="4">
        <f>412.5+1237.5</f>
        <v>1650</v>
      </c>
      <c r="D366" s="4">
        <f t="shared" si="10"/>
        <v>825</v>
      </c>
      <c r="E366" s="4">
        <f t="shared" si="11"/>
        <v>84.974999999999994</v>
      </c>
    </row>
    <row r="367" spans="1:5">
      <c r="A367" s="8">
        <v>365</v>
      </c>
      <c r="B367" s="4">
        <v>36055</v>
      </c>
      <c r="C367" s="4">
        <f>625+1875</f>
        <v>2500</v>
      </c>
      <c r="D367" s="4">
        <f t="shared" si="10"/>
        <v>1250</v>
      </c>
      <c r="E367" s="4">
        <f t="shared" si="11"/>
        <v>128.75</v>
      </c>
    </row>
    <row r="368" spans="1:5">
      <c r="A368" s="8">
        <v>366</v>
      </c>
      <c r="B368" s="4">
        <v>36056</v>
      </c>
      <c r="C368" s="4">
        <f>625+1875</f>
        <v>2500</v>
      </c>
      <c r="D368" s="4">
        <f t="shared" si="10"/>
        <v>1250</v>
      </c>
      <c r="E368" s="4">
        <f t="shared" si="11"/>
        <v>128.75</v>
      </c>
    </row>
    <row r="369" spans="1:5">
      <c r="A369" s="8">
        <v>367</v>
      </c>
      <c r="B369" s="4">
        <v>36057</v>
      </c>
      <c r="C369" s="4">
        <v>0</v>
      </c>
      <c r="D369" s="4">
        <f t="shared" si="10"/>
        <v>0</v>
      </c>
      <c r="E369" s="4">
        <f t="shared" si="11"/>
        <v>0</v>
      </c>
    </row>
    <row r="370" spans="1:5">
      <c r="A370" s="8">
        <v>368</v>
      </c>
      <c r="B370" s="4">
        <v>36058</v>
      </c>
      <c r="C370" s="4">
        <f>412.5+1237.5</f>
        <v>1650</v>
      </c>
      <c r="D370" s="4">
        <f t="shared" si="10"/>
        <v>825</v>
      </c>
      <c r="E370" s="4">
        <f t="shared" si="11"/>
        <v>84.974999999999994</v>
      </c>
    </row>
    <row r="371" spans="1:5">
      <c r="A371" s="8">
        <v>369</v>
      </c>
      <c r="B371" s="4">
        <v>36059</v>
      </c>
      <c r="C371" s="4">
        <v>0</v>
      </c>
      <c r="D371" s="4">
        <f t="shared" si="10"/>
        <v>0</v>
      </c>
      <c r="E371" s="4">
        <f t="shared" si="11"/>
        <v>0</v>
      </c>
    </row>
    <row r="372" spans="1:5">
      <c r="A372" s="8">
        <v>370</v>
      </c>
      <c r="B372" s="4">
        <v>36060</v>
      </c>
      <c r="C372" s="4">
        <f>825+2475</f>
        <v>3300</v>
      </c>
      <c r="D372" s="4">
        <f t="shared" si="10"/>
        <v>1650</v>
      </c>
      <c r="E372" s="4">
        <f t="shared" si="11"/>
        <v>169.95</v>
      </c>
    </row>
    <row r="373" spans="1:5">
      <c r="A373" s="8">
        <v>371</v>
      </c>
      <c r="B373" s="4">
        <v>36061</v>
      </c>
      <c r="C373" s="4">
        <v>1250</v>
      </c>
      <c r="D373" s="4">
        <f t="shared" si="10"/>
        <v>625</v>
      </c>
      <c r="E373" s="4">
        <f t="shared" si="11"/>
        <v>64.375</v>
      </c>
    </row>
    <row r="374" spans="1:5">
      <c r="A374" s="8">
        <v>372</v>
      </c>
      <c r="B374" s="4">
        <v>36062</v>
      </c>
      <c r="C374" s="4">
        <f>825+2475</f>
        <v>3300</v>
      </c>
      <c r="D374" s="4">
        <f t="shared" si="10"/>
        <v>1650</v>
      </c>
      <c r="E374" s="4">
        <f t="shared" si="11"/>
        <v>169.95</v>
      </c>
    </row>
    <row r="375" spans="1:5">
      <c r="A375" s="8">
        <v>373</v>
      </c>
      <c r="B375" s="4">
        <v>36063</v>
      </c>
      <c r="C375" s="4">
        <v>0</v>
      </c>
      <c r="D375" s="4">
        <f t="shared" si="10"/>
        <v>0</v>
      </c>
      <c r="E375" s="4">
        <f t="shared" si="11"/>
        <v>0</v>
      </c>
    </row>
    <row r="376" spans="1:5">
      <c r="A376" s="8">
        <v>374</v>
      </c>
      <c r="B376" s="4">
        <v>36064</v>
      </c>
      <c r="C376" s="4">
        <v>0</v>
      </c>
      <c r="D376" s="4">
        <f t="shared" si="10"/>
        <v>0</v>
      </c>
      <c r="E376" s="4">
        <f t="shared" si="11"/>
        <v>0</v>
      </c>
    </row>
    <row r="377" spans="1:5">
      <c r="A377" s="8">
        <v>375</v>
      </c>
      <c r="B377" s="4">
        <v>36065</v>
      </c>
      <c r="C377" s="4">
        <v>0</v>
      </c>
      <c r="D377" s="4">
        <f t="shared" si="10"/>
        <v>0</v>
      </c>
      <c r="E377" s="4">
        <f t="shared" si="11"/>
        <v>0</v>
      </c>
    </row>
    <row r="378" spans="1:5">
      <c r="A378" s="8">
        <v>376</v>
      </c>
      <c r="B378" s="4">
        <v>36066</v>
      </c>
      <c r="C378" s="4">
        <v>0</v>
      </c>
      <c r="D378" s="4">
        <f t="shared" si="10"/>
        <v>0</v>
      </c>
      <c r="E378" s="4">
        <f t="shared" si="11"/>
        <v>0</v>
      </c>
    </row>
    <row r="379" spans="1:5">
      <c r="A379" s="8">
        <v>377</v>
      </c>
      <c r="B379" s="4">
        <v>36067</v>
      </c>
      <c r="C379" s="4">
        <f>412.5+1237.5</f>
        <v>1650</v>
      </c>
      <c r="D379" s="4">
        <f t="shared" si="10"/>
        <v>825</v>
      </c>
      <c r="E379" s="4">
        <f t="shared" si="11"/>
        <v>84.974999999999994</v>
      </c>
    </row>
    <row r="380" spans="1:5">
      <c r="A380" s="8">
        <v>378</v>
      </c>
      <c r="B380" s="4">
        <v>36068</v>
      </c>
      <c r="C380" s="4">
        <v>0</v>
      </c>
      <c r="D380" s="4">
        <f t="shared" si="10"/>
        <v>0</v>
      </c>
      <c r="E380" s="4">
        <f t="shared" si="11"/>
        <v>0</v>
      </c>
    </row>
    <row r="381" spans="1:5">
      <c r="A381" s="8">
        <v>379</v>
      </c>
      <c r="B381" s="4">
        <v>36069</v>
      </c>
      <c r="C381" s="4">
        <v>0</v>
      </c>
      <c r="D381" s="4">
        <f t="shared" si="10"/>
        <v>0</v>
      </c>
      <c r="E381" s="4">
        <f t="shared" si="11"/>
        <v>0</v>
      </c>
    </row>
    <row r="382" spans="1:5">
      <c r="A382" s="8">
        <v>380</v>
      </c>
      <c r="B382" s="4">
        <v>36070</v>
      </c>
      <c r="C382" s="4">
        <f>937.5+2812.5</f>
        <v>3750</v>
      </c>
      <c r="D382" s="4">
        <f t="shared" si="10"/>
        <v>1875</v>
      </c>
      <c r="E382" s="4">
        <f t="shared" si="11"/>
        <v>193.125</v>
      </c>
    </row>
    <row r="383" spans="1:5">
      <c r="A383" s="8">
        <v>381</v>
      </c>
      <c r="B383" s="4">
        <v>36071</v>
      </c>
      <c r="C383" s="4">
        <v>0</v>
      </c>
      <c r="D383" s="4">
        <f t="shared" si="10"/>
        <v>0</v>
      </c>
      <c r="E383" s="4">
        <f t="shared" si="11"/>
        <v>0</v>
      </c>
    </row>
    <row r="384" spans="1:5">
      <c r="A384" s="8">
        <v>382</v>
      </c>
      <c r="B384" s="4">
        <v>36072</v>
      </c>
      <c r="C384" s="4">
        <v>0</v>
      </c>
      <c r="D384" s="4">
        <f t="shared" si="10"/>
        <v>0</v>
      </c>
      <c r="E384" s="4">
        <f t="shared" si="11"/>
        <v>0</v>
      </c>
    </row>
    <row r="385" spans="1:5">
      <c r="A385" s="8">
        <v>383</v>
      </c>
      <c r="B385" s="4">
        <v>36073</v>
      </c>
      <c r="C385" s="4">
        <f>312.5+937.5</f>
        <v>1250</v>
      </c>
      <c r="D385" s="4">
        <f t="shared" si="10"/>
        <v>625</v>
      </c>
      <c r="E385" s="4">
        <f t="shared" si="11"/>
        <v>64.375</v>
      </c>
    </row>
    <row r="386" spans="1:5">
      <c r="A386" s="8">
        <v>384</v>
      </c>
      <c r="B386" s="4">
        <v>36074</v>
      </c>
      <c r="C386" s="4">
        <f>2100+6300</f>
        <v>8400</v>
      </c>
      <c r="D386" s="4">
        <f t="shared" si="10"/>
        <v>4200</v>
      </c>
      <c r="E386" s="4">
        <f t="shared" si="11"/>
        <v>432.6</v>
      </c>
    </row>
    <row r="387" spans="1:5">
      <c r="A387" s="8">
        <v>385</v>
      </c>
      <c r="B387" s="4">
        <v>36075</v>
      </c>
      <c r="C387" s="4">
        <v>0</v>
      </c>
      <c r="D387" s="4">
        <f t="shared" si="10"/>
        <v>0</v>
      </c>
      <c r="E387" s="4">
        <f t="shared" si="11"/>
        <v>0</v>
      </c>
    </row>
    <row r="388" spans="1:5">
      <c r="A388" s="8">
        <v>386</v>
      </c>
      <c r="B388" s="4">
        <v>36076</v>
      </c>
      <c r="C388" s="4">
        <v>1400</v>
      </c>
      <c r="D388" s="4">
        <f t="shared" ref="D388:D451" si="12">C388*50/100</f>
        <v>700</v>
      </c>
      <c r="E388" s="4">
        <f t="shared" ref="E388:E451" si="13">D388*10.3/100</f>
        <v>72.100000000000009</v>
      </c>
    </row>
    <row r="389" spans="1:5">
      <c r="A389" s="8">
        <v>387</v>
      </c>
      <c r="B389" s="4">
        <v>36077</v>
      </c>
      <c r="C389" s="4">
        <v>1400</v>
      </c>
      <c r="D389" s="4">
        <f t="shared" si="12"/>
        <v>700</v>
      </c>
      <c r="E389" s="4">
        <f t="shared" si="13"/>
        <v>72.100000000000009</v>
      </c>
    </row>
    <row r="390" spans="1:5">
      <c r="A390" s="8">
        <v>388</v>
      </c>
      <c r="B390" s="4">
        <v>36078</v>
      </c>
      <c r="C390" s="4">
        <v>1400</v>
      </c>
      <c r="D390" s="4">
        <f t="shared" si="12"/>
        <v>700</v>
      </c>
      <c r="E390" s="4">
        <f t="shared" si="13"/>
        <v>72.100000000000009</v>
      </c>
    </row>
    <row r="391" spans="1:5">
      <c r="A391" s="8">
        <v>389</v>
      </c>
      <c r="B391" s="4">
        <v>36079</v>
      </c>
      <c r="C391" s="4">
        <v>0</v>
      </c>
      <c r="D391" s="4">
        <f t="shared" si="12"/>
        <v>0</v>
      </c>
      <c r="E391" s="4">
        <f t="shared" si="13"/>
        <v>0</v>
      </c>
    </row>
    <row r="392" spans="1:5">
      <c r="A392" s="8">
        <v>390</v>
      </c>
      <c r="B392" s="4">
        <v>36080</v>
      </c>
      <c r="C392" s="4">
        <v>0</v>
      </c>
      <c r="D392" s="4">
        <f t="shared" si="12"/>
        <v>0</v>
      </c>
      <c r="E392" s="4">
        <f t="shared" si="13"/>
        <v>0</v>
      </c>
    </row>
    <row r="393" spans="1:5">
      <c r="A393" s="8">
        <v>391</v>
      </c>
      <c r="B393" s="4">
        <v>36081</v>
      </c>
      <c r="C393" s="4">
        <v>0</v>
      </c>
      <c r="D393" s="4">
        <f t="shared" si="12"/>
        <v>0</v>
      </c>
      <c r="E393" s="4">
        <f t="shared" si="13"/>
        <v>0</v>
      </c>
    </row>
    <row r="394" spans="1:5">
      <c r="A394" s="8">
        <v>392</v>
      </c>
      <c r="B394" s="4">
        <v>36082</v>
      </c>
      <c r="C394" s="4">
        <v>0</v>
      </c>
      <c r="D394" s="4">
        <f t="shared" si="12"/>
        <v>0</v>
      </c>
      <c r="E394" s="4">
        <f t="shared" si="13"/>
        <v>0</v>
      </c>
    </row>
    <row r="395" spans="1:5">
      <c r="A395" s="8">
        <v>393</v>
      </c>
      <c r="B395" s="4">
        <v>36083</v>
      </c>
      <c r="C395" s="4">
        <v>0</v>
      </c>
      <c r="D395" s="4">
        <f t="shared" si="12"/>
        <v>0</v>
      </c>
      <c r="E395" s="4">
        <f t="shared" si="13"/>
        <v>0</v>
      </c>
    </row>
    <row r="396" spans="1:5">
      <c r="A396" s="8">
        <v>394</v>
      </c>
      <c r="B396" s="4">
        <v>36084</v>
      </c>
      <c r="C396" s="4">
        <v>0</v>
      </c>
      <c r="D396" s="4">
        <f t="shared" si="12"/>
        <v>0</v>
      </c>
      <c r="E396" s="4">
        <f t="shared" si="13"/>
        <v>0</v>
      </c>
    </row>
    <row r="397" spans="1:5">
      <c r="A397" s="8">
        <v>395</v>
      </c>
      <c r="B397" s="4">
        <v>36085</v>
      </c>
      <c r="C397" s="4">
        <f>312.5+937.5</f>
        <v>1250</v>
      </c>
      <c r="D397" s="4">
        <f t="shared" si="12"/>
        <v>625</v>
      </c>
      <c r="E397" s="4">
        <f t="shared" si="13"/>
        <v>64.375</v>
      </c>
    </row>
    <row r="398" spans="1:5">
      <c r="A398" s="8">
        <v>396</v>
      </c>
      <c r="B398" s="4">
        <v>36086</v>
      </c>
      <c r="C398" s="4">
        <f>412.5+1237.5</f>
        <v>1650</v>
      </c>
      <c r="D398" s="4">
        <f t="shared" si="12"/>
        <v>825</v>
      </c>
      <c r="E398" s="4">
        <f t="shared" si="13"/>
        <v>84.974999999999994</v>
      </c>
    </row>
    <row r="399" spans="1:5">
      <c r="A399" s="8">
        <v>397</v>
      </c>
      <c r="B399" s="4">
        <v>36087</v>
      </c>
      <c r="C399" s="4">
        <f>625+1875</f>
        <v>2500</v>
      </c>
      <c r="D399" s="4">
        <f t="shared" si="12"/>
        <v>1250</v>
      </c>
      <c r="E399" s="4">
        <f t="shared" si="13"/>
        <v>128.75</v>
      </c>
    </row>
    <row r="400" spans="1:5">
      <c r="A400" s="8">
        <v>398</v>
      </c>
      <c r="B400" s="4">
        <v>36088</v>
      </c>
      <c r="C400" s="4">
        <v>0</v>
      </c>
      <c r="D400" s="4">
        <f t="shared" si="12"/>
        <v>0</v>
      </c>
      <c r="E400" s="4">
        <f t="shared" si="13"/>
        <v>0</v>
      </c>
    </row>
    <row r="401" spans="1:5">
      <c r="A401" s="8">
        <v>399</v>
      </c>
      <c r="B401" s="4">
        <v>36089</v>
      </c>
      <c r="C401" s="4">
        <v>0</v>
      </c>
      <c r="D401" s="4">
        <f t="shared" si="12"/>
        <v>0</v>
      </c>
      <c r="E401" s="4">
        <f t="shared" si="13"/>
        <v>0</v>
      </c>
    </row>
    <row r="402" spans="1:5">
      <c r="A402" s="8">
        <v>400</v>
      </c>
      <c r="B402" s="4">
        <v>36090</v>
      </c>
      <c r="C402" s="4">
        <f>550+1650</f>
        <v>2200</v>
      </c>
      <c r="D402" s="4">
        <f t="shared" si="12"/>
        <v>1100</v>
      </c>
      <c r="E402" s="4">
        <f t="shared" si="13"/>
        <v>113.3</v>
      </c>
    </row>
    <row r="403" spans="1:5">
      <c r="A403" s="8">
        <v>401</v>
      </c>
      <c r="B403" s="4">
        <v>36091</v>
      </c>
      <c r="C403" s="4">
        <v>0</v>
      </c>
      <c r="D403" s="4">
        <f t="shared" si="12"/>
        <v>0</v>
      </c>
      <c r="E403" s="4">
        <f t="shared" si="13"/>
        <v>0</v>
      </c>
    </row>
    <row r="404" spans="1:5">
      <c r="A404" s="8">
        <v>402</v>
      </c>
      <c r="B404" s="4">
        <v>36092</v>
      </c>
      <c r="C404" s="4">
        <f>2200+6600</f>
        <v>8800</v>
      </c>
      <c r="D404" s="4">
        <f t="shared" si="12"/>
        <v>4400</v>
      </c>
      <c r="E404" s="4">
        <f t="shared" si="13"/>
        <v>453.2</v>
      </c>
    </row>
    <row r="405" spans="1:5">
      <c r="A405" s="8">
        <v>403</v>
      </c>
      <c r="B405" s="4">
        <v>36093</v>
      </c>
      <c r="C405" s="4">
        <f>1625+4875</f>
        <v>6500</v>
      </c>
      <c r="D405" s="4">
        <f t="shared" si="12"/>
        <v>3250</v>
      </c>
      <c r="E405" s="4">
        <f t="shared" si="13"/>
        <v>334.75</v>
      </c>
    </row>
    <row r="406" spans="1:5">
      <c r="A406" s="8">
        <v>404</v>
      </c>
      <c r="B406" s="4">
        <v>36094</v>
      </c>
      <c r="C406" s="4">
        <v>2800</v>
      </c>
      <c r="D406" s="4">
        <f t="shared" si="12"/>
        <v>1400</v>
      </c>
      <c r="E406" s="4">
        <f t="shared" si="13"/>
        <v>144.20000000000002</v>
      </c>
    </row>
    <row r="407" spans="1:5">
      <c r="A407" s="8">
        <v>405</v>
      </c>
      <c r="B407" s="4">
        <v>36095</v>
      </c>
      <c r="C407" s="4">
        <f>2800+8400</f>
        <v>11200</v>
      </c>
      <c r="D407" s="4">
        <f t="shared" si="12"/>
        <v>5600</v>
      </c>
      <c r="E407" s="4">
        <f t="shared" si="13"/>
        <v>576.80000000000007</v>
      </c>
    </row>
    <row r="408" spans="1:5">
      <c r="A408" s="8">
        <v>406</v>
      </c>
      <c r="B408" s="4">
        <v>36096</v>
      </c>
      <c r="C408" s="4">
        <v>0</v>
      </c>
      <c r="D408" s="4">
        <f t="shared" si="12"/>
        <v>0</v>
      </c>
      <c r="E408" s="4">
        <f t="shared" si="13"/>
        <v>0</v>
      </c>
    </row>
    <row r="409" spans="1:5">
      <c r="A409" s="8">
        <v>407</v>
      </c>
      <c r="B409" s="4">
        <v>36097</v>
      </c>
      <c r="C409" s="4">
        <v>0</v>
      </c>
      <c r="D409" s="4">
        <f t="shared" si="12"/>
        <v>0</v>
      </c>
      <c r="E409" s="4">
        <f t="shared" si="13"/>
        <v>0</v>
      </c>
    </row>
    <row r="410" spans="1:5">
      <c r="A410" s="8">
        <v>408</v>
      </c>
      <c r="B410" s="4">
        <v>36098</v>
      </c>
      <c r="C410" s="4">
        <v>2800</v>
      </c>
      <c r="D410" s="4">
        <f t="shared" si="12"/>
        <v>1400</v>
      </c>
      <c r="E410" s="4">
        <f t="shared" si="13"/>
        <v>144.20000000000002</v>
      </c>
    </row>
    <row r="411" spans="1:5">
      <c r="A411" s="8">
        <v>409</v>
      </c>
      <c r="B411" s="4">
        <v>36099</v>
      </c>
      <c r="C411" s="4">
        <f>275+825</f>
        <v>1100</v>
      </c>
      <c r="D411" s="4">
        <f t="shared" si="12"/>
        <v>550</v>
      </c>
      <c r="E411" s="4">
        <f t="shared" si="13"/>
        <v>56.65</v>
      </c>
    </row>
    <row r="412" spans="1:5">
      <c r="A412" s="8">
        <v>410</v>
      </c>
      <c r="B412" s="4">
        <v>36100</v>
      </c>
      <c r="C412" s="4">
        <v>2800</v>
      </c>
      <c r="D412" s="4">
        <f t="shared" si="12"/>
        <v>1400</v>
      </c>
      <c r="E412" s="4">
        <f t="shared" si="13"/>
        <v>144.20000000000002</v>
      </c>
    </row>
    <row r="413" spans="1:5">
      <c r="A413" s="8">
        <v>411</v>
      </c>
      <c r="B413" s="4">
        <v>36101</v>
      </c>
      <c r="C413" s="4">
        <v>0</v>
      </c>
      <c r="D413" s="4">
        <f t="shared" si="12"/>
        <v>0</v>
      </c>
      <c r="E413" s="4">
        <f t="shared" si="13"/>
        <v>0</v>
      </c>
    </row>
    <row r="414" spans="1:5">
      <c r="A414" s="8">
        <v>412</v>
      </c>
      <c r="B414" s="4">
        <v>36102</v>
      </c>
      <c r="C414" s="4">
        <v>0</v>
      </c>
      <c r="D414" s="4">
        <f t="shared" si="12"/>
        <v>0</v>
      </c>
      <c r="E414" s="4">
        <f t="shared" si="13"/>
        <v>0</v>
      </c>
    </row>
    <row r="415" spans="1:5">
      <c r="A415" s="8">
        <v>413</v>
      </c>
      <c r="B415" s="4">
        <v>36103</v>
      </c>
      <c r="C415" s="4">
        <f>625+1875</f>
        <v>2500</v>
      </c>
      <c r="D415" s="4">
        <f t="shared" si="12"/>
        <v>1250</v>
      </c>
      <c r="E415" s="4">
        <f t="shared" si="13"/>
        <v>128.75</v>
      </c>
    </row>
    <row r="416" spans="1:5">
      <c r="A416" s="8">
        <v>414</v>
      </c>
      <c r="B416" s="4">
        <v>36104</v>
      </c>
      <c r="C416" s="4">
        <v>0</v>
      </c>
      <c r="D416" s="4">
        <f t="shared" si="12"/>
        <v>0</v>
      </c>
      <c r="E416" s="4">
        <f t="shared" si="13"/>
        <v>0</v>
      </c>
    </row>
    <row r="417" spans="1:5">
      <c r="A417" s="8">
        <v>415</v>
      </c>
      <c r="B417" s="4">
        <v>36105</v>
      </c>
      <c r="C417" s="4">
        <v>1250</v>
      </c>
      <c r="D417" s="4">
        <f t="shared" si="12"/>
        <v>625</v>
      </c>
      <c r="E417" s="4">
        <f t="shared" si="13"/>
        <v>64.375</v>
      </c>
    </row>
    <row r="418" spans="1:5">
      <c r="A418" s="8">
        <v>416</v>
      </c>
      <c r="B418" s="4">
        <v>36106</v>
      </c>
      <c r="C418" s="4">
        <f>625+1875</f>
        <v>2500</v>
      </c>
      <c r="D418" s="4">
        <f t="shared" si="12"/>
        <v>1250</v>
      </c>
      <c r="E418" s="4">
        <f t="shared" si="13"/>
        <v>128.75</v>
      </c>
    </row>
    <row r="419" spans="1:5">
      <c r="A419" s="8">
        <v>417</v>
      </c>
      <c r="B419" s="4">
        <v>36107</v>
      </c>
      <c r="C419" s="4">
        <f>275+825</f>
        <v>1100</v>
      </c>
      <c r="D419" s="4">
        <f t="shared" si="12"/>
        <v>550</v>
      </c>
      <c r="E419" s="4">
        <f t="shared" si="13"/>
        <v>56.65</v>
      </c>
    </row>
    <row r="420" spans="1:5">
      <c r="A420" s="8">
        <v>418</v>
      </c>
      <c r="B420" s="4">
        <v>36108</v>
      </c>
      <c r="C420" s="4">
        <v>0</v>
      </c>
      <c r="D420" s="4">
        <f t="shared" si="12"/>
        <v>0</v>
      </c>
      <c r="E420" s="4">
        <f t="shared" si="13"/>
        <v>0</v>
      </c>
    </row>
    <row r="421" spans="1:5">
      <c r="A421" s="8">
        <v>419</v>
      </c>
      <c r="B421" s="4">
        <v>36109</v>
      </c>
      <c r="C421" s="4">
        <v>0</v>
      </c>
      <c r="D421" s="4">
        <f t="shared" si="12"/>
        <v>0</v>
      </c>
      <c r="E421" s="4">
        <f t="shared" si="13"/>
        <v>0</v>
      </c>
    </row>
    <row r="422" spans="1:5">
      <c r="A422" s="8">
        <v>420</v>
      </c>
      <c r="B422" s="4">
        <v>36110</v>
      </c>
      <c r="C422" s="4">
        <v>0</v>
      </c>
      <c r="D422" s="4">
        <f t="shared" si="12"/>
        <v>0</v>
      </c>
      <c r="E422" s="4">
        <f t="shared" si="13"/>
        <v>0</v>
      </c>
    </row>
    <row r="423" spans="1:5">
      <c r="A423" s="8">
        <v>421</v>
      </c>
      <c r="B423" s="4">
        <v>36111</v>
      </c>
      <c r="C423" s="4">
        <f>550+1650</f>
        <v>2200</v>
      </c>
      <c r="D423" s="4">
        <f t="shared" si="12"/>
        <v>1100</v>
      </c>
      <c r="E423" s="4">
        <f t="shared" si="13"/>
        <v>113.3</v>
      </c>
    </row>
    <row r="424" spans="1:5">
      <c r="A424" s="8">
        <v>422</v>
      </c>
      <c r="B424" s="4">
        <v>36112</v>
      </c>
      <c r="C424" s="4">
        <v>0</v>
      </c>
      <c r="D424" s="4">
        <f t="shared" si="12"/>
        <v>0</v>
      </c>
      <c r="E424" s="4">
        <f t="shared" si="13"/>
        <v>0</v>
      </c>
    </row>
    <row r="425" spans="1:5">
      <c r="A425" s="8">
        <v>423</v>
      </c>
      <c r="B425" s="4">
        <v>36113</v>
      </c>
      <c r="C425" s="4">
        <v>1400</v>
      </c>
      <c r="D425" s="4">
        <f t="shared" si="12"/>
        <v>700</v>
      </c>
      <c r="E425" s="4">
        <f t="shared" si="13"/>
        <v>72.100000000000009</v>
      </c>
    </row>
    <row r="426" spans="1:5">
      <c r="A426" s="8">
        <v>424</v>
      </c>
      <c r="B426" s="4">
        <v>36114</v>
      </c>
      <c r="C426" s="4">
        <v>1400</v>
      </c>
      <c r="D426" s="4">
        <f t="shared" si="12"/>
        <v>700</v>
      </c>
      <c r="E426" s="4">
        <f t="shared" si="13"/>
        <v>72.100000000000009</v>
      </c>
    </row>
    <row r="427" spans="1:5">
      <c r="A427" s="8">
        <v>425</v>
      </c>
      <c r="B427" s="4">
        <v>36115</v>
      </c>
      <c r="C427" s="4">
        <v>1100</v>
      </c>
      <c r="D427" s="4">
        <f t="shared" si="12"/>
        <v>550</v>
      </c>
      <c r="E427" s="4">
        <f t="shared" si="13"/>
        <v>56.65</v>
      </c>
    </row>
    <row r="428" spans="1:5">
      <c r="A428" s="8">
        <v>426</v>
      </c>
      <c r="B428" s="4">
        <v>36116</v>
      </c>
      <c r="C428" s="4">
        <v>1100</v>
      </c>
      <c r="D428" s="4">
        <f t="shared" si="12"/>
        <v>550</v>
      </c>
      <c r="E428" s="4">
        <f t="shared" si="13"/>
        <v>56.65</v>
      </c>
    </row>
    <row r="429" spans="1:5">
      <c r="A429" s="8">
        <v>427</v>
      </c>
      <c r="B429" s="4">
        <v>36117</v>
      </c>
      <c r="C429" s="4">
        <f>550+1650</f>
        <v>2200</v>
      </c>
      <c r="D429" s="4">
        <f t="shared" si="12"/>
        <v>1100</v>
      </c>
      <c r="E429" s="4">
        <f t="shared" si="13"/>
        <v>113.3</v>
      </c>
    </row>
    <row r="430" spans="1:5">
      <c r="A430" s="8">
        <v>428</v>
      </c>
      <c r="B430" s="4">
        <v>36118</v>
      </c>
      <c r="C430" s="4">
        <f>1050+3150</f>
        <v>4200</v>
      </c>
      <c r="D430" s="4">
        <f t="shared" si="12"/>
        <v>2100</v>
      </c>
      <c r="E430" s="4">
        <f t="shared" si="13"/>
        <v>216.3</v>
      </c>
    </row>
    <row r="431" spans="1:5">
      <c r="A431" s="8">
        <v>429</v>
      </c>
      <c r="B431" s="4">
        <v>36119</v>
      </c>
      <c r="C431" s="4">
        <v>0</v>
      </c>
      <c r="D431" s="4">
        <f t="shared" si="12"/>
        <v>0</v>
      </c>
      <c r="E431" s="4">
        <f t="shared" si="13"/>
        <v>0</v>
      </c>
    </row>
    <row r="432" spans="1:5">
      <c r="A432" s="8">
        <v>430</v>
      </c>
      <c r="B432" s="4">
        <v>36120</v>
      </c>
      <c r="C432" s="4">
        <f>312.5+937.5</f>
        <v>1250</v>
      </c>
      <c r="D432" s="4">
        <f t="shared" si="12"/>
        <v>625</v>
      </c>
      <c r="E432" s="4">
        <f t="shared" si="13"/>
        <v>64.375</v>
      </c>
    </row>
    <row r="433" spans="1:5">
      <c r="A433" s="8">
        <v>431</v>
      </c>
      <c r="B433" s="4">
        <v>36121</v>
      </c>
      <c r="C433" s="4">
        <f>1400+4200</f>
        <v>5600</v>
      </c>
      <c r="D433" s="4">
        <f t="shared" si="12"/>
        <v>2800</v>
      </c>
      <c r="E433" s="4">
        <f t="shared" si="13"/>
        <v>288.40000000000003</v>
      </c>
    </row>
    <row r="434" spans="1:5">
      <c r="A434" s="8">
        <v>432</v>
      </c>
      <c r="B434" s="4">
        <v>36122</v>
      </c>
      <c r="C434" s="4">
        <f>312.5+937.5</f>
        <v>1250</v>
      </c>
      <c r="D434" s="4">
        <f t="shared" si="12"/>
        <v>625</v>
      </c>
      <c r="E434" s="4">
        <f t="shared" si="13"/>
        <v>64.375</v>
      </c>
    </row>
    <row r="435" spans="1:5">
      <c r="A435" s="8">
        <v>433</v>
      </c>
      <c r="B435" s="4">
        <v>36123</v>
      </c>
      <c r="C435" s="4">
        <f>825+2475</f>
        <v>3300</v>
      </c>
      <c r="D435" s="4">
        <f t="shared" si="12"/>
        <v>1650</v>
      </c>
      <c r="E435" s="4">
        <f t="shared" si="13"/>
        <v>169.95</v>
      </c>
    </row>
    <row r="436" spans="1:5">
      <c r="A436" s="8">
        <v>434</v>
      </c>
      <c r="B436" s="4">
        <v>36124</v>
      </c>
      <c r="C436" s="4">
        <v>0</v>
      </c>
      <c r="D436" s="4">
        <f t="shared" si="12"/>
        <v>0</v>
      </c>
      <c r="E436" s="4">
        <f t="shared" si="13"/>
        <v>0</v>
      </c>
    </row>
    <row r="437" spans="1:5">
      <c r="A437" s="8">
        <v>435</v>
      </c>
      <c r="B437" s="4">
        <v>36125</v>
      </c>
      <c r="C437" s="4">
        <v>0</v>
      </c>
      <c r="D437" s="4">
        <f t="shared" si="12"/>
        <v>0</v>
      </c>
      <c r="E437" s="4">
        <f t="shared" si="13"/>
        <v>0</v>
      </c>
    </row>
    <row r="438" spans="1:5">
      <c r="A438" s="8">
        <v>436</v>
      </c>
      <c r="B438" s="4">
        <v>36126</v>
      </c>
      <c r="C438" s="4">
        <f>625+1875</f>
        <v>2500</v>
      </c>
      <c r="D438" s="4">
        <f t="shared" si="12"/>
        <v>1250</v>
      </c>
      <c r="E438" s="4">
        <f t="shared" si="13"/>
        <v>128.75</v>
      </c>
    </row>
    <row r="439" spans="1:5">
      <c r="A439" s="8">
        <v>437</v>
      </c>
      <c r="B439" s="4">
        <v>36127</v>
      </c>
      <c r="C439" s="4">
        <f>625+1875</f>
        <v>2500</v>
      </c>
      <c r="D439" s="4">
        <f t="shared" si="12"/>
        <v>1250</v>
      </c>
      <c r="E439" s="4">
        <f t="shared" si="13"/>
        <v>128.75</v>
      </c>
    </row>
    <row r="440" spans="1:5">
      <c r="A440" s="8">
        <v>438</v>
      </c>
      <c r="B440" s="4">
        <v>36128</v>
      </c>
      <c r="C440" s="4">
        <v>0</v>
      </c>
      <c r="D440" s="4">
        <f t="shared" si="12"/>
        <v>0</v>
      </c>
      <c r="E440" s="4">
        <f t="shared" si="13"/>
        <v>0</v>
      </c>
    </row>
    <row r="441" spans="1:5">
      <c r="A441" s="8">
        <v>439</v>
      </c>
      <c r="B441" s="4">
        <v>36129</v>
      </c>
      <c r="C441" s="4">
        <v>1400</v>
      </c>
      <c r="D441" s="4">
        <f t="shared" si="12"/>
        <v>700</v>
      </c>
      <c r="E441" s="4">
        <f t="shared" si="13"/>
        <v>72.100000000000009</v>
      </c>
    </row>
    <row r="442" spans="1:5">
      <c r="A442" s="8">
        <v>440</v>
      </c>
      <c r="B442" s="4">
        <v>36130</v>
      </c>
      <c r="C442" s="4">
        <v>0</v>
      </c>
      <c r="D442" s="4">
        <f t="shared" si="12"/>
        <v>0</v>
      </c>
      <c r="E442" s="4">
        <f t="shared" si="13"/>
        <v>0</v>
      </c>
    </row>
    <row r="443" spans="1:5">
      <c r="A443" s="8">
        <v>441</v>
      </c>
      <c r="B443" s="4">
        <v>36131</v>
      </c>
      <c r="C443" s="4">
        <v>0</v>
      </c>
      <c r="D443" s="4">
        <f t="shared" si="12"/>
        <v>0</v>
      </c>
      <c r="E443" s="4">
        <f t="shared" si="13"/>
        <v>0</v>
      </c>
    </row>
    <row r="444" spans="1:5">
      <c r="A444" s="8">
        <v>442</v>
      </c>
      <c r="B444" s="4">
        <v>36132</v>
      </c>
      <c r="C444" s="4">
        <v>0</v>
      </c>
      <c r="D444" s="4">
        <f t="shared" si="12"/>
        <v>0</v>
      </c>
      <c r="E444" s="4">
        <f t="shared" si="13"/>
        <v>0</v>
      </c>
    </row>
    <row r="445" spans="1:5">
      <c r="A445" s="8">
        <v>443</v>
      </c>
      <c r="B445" s="4">
        <v>36133</v>
      </c>
      <c r="C445" s="4">
        <v>0</v>
      </c>
      <c r="D445" s="4">
        <f t="shared" si="12"/>
        <v>0</v>
      </c>
      <c r="E445" s="4">
        <f t="shared" si="13"/>
        <v>0</v>
      </c>
    </row>
    <row r="446" spans="1:5">
      <c r="A446" s="8">
        <v>444</v>
      </c>
      <c r="B446" s="4">
        <v>36134</v>
      </c>
      <c r="C446" s="4">
        <v>0</v>
      </c>
      <c r="D446" s="4">
        <f t="shared" si="12"/>
        <v>0</v>
      </c>
      <c r="E446" s="4">
        <f t="shared" si="13"/>
        <v>0</v>
      </c>
    </row>
    <row r="447" spans="1:5">
      <c r="A447" s="8">
        <v>445</v>
      </c>
      <c r="B447" s="4">
        <v>36135</v>
      </c>
      <c r="C447" s="4">
        <f>1250+3750</f>
        <v>5000</v>
      </c>
      <c r="D447" s="4">
        <f t="shared" si="12"/>
        <v>2500</v>
      </c>
      <c r="E447" s="4">
        <f t="shared" si="13"/>
        <v>257.5</v>
      </c>
    </row>
    <row r="448" spans="1:5">
      <c r="A448" s="8">
        <v>446</v>
      </c>
      <c r="B448" s="4">
        <v>36136</v>
      </c>
      <c r="C448" s="4">
        <f>312.5+937.5</f>
        <v>1250</v>
      </c>
      <c r="D448" s="4">
        <f t="shared" si="12"/>
        <v>625</v>
      </c>
      <c r="E448" s="4">
        <f t="shared" si="13"/>
        <v>64.375</v>
      </c>
    </row>
    <row r="449" spans="1:5">
      <c r="A449" s="8">
        <v>447</v>
      </c>
      <c r="B449" s="4">
        <v>36137</v>
      </c>
      <c r="C449" s="4">
        <f>625+1875</f>
        <v>2500</v>
      </c>
      <c r="D449" s="4">
        <f t="shared" si="12"/>
        <v>1250</v>
      </c>
      <c r="E449" s="4">
        <f t="shared" si="13"/>
        <v>128.75</v>
      </c>
    </row>
    <row r="450" spans="1:5">
      <c r="A450" s="8">
        <v>448</v>
      </c>
      <c r="B450" s="4">
        <v>36138</v>
      </c>
      <c r="C450" s="4">
        <v>1400</v>
      </c>
      <c r="D450" s="4">
        <f t="shared" si="12"/>
        <v>700</v>
      </c>
      <c r="E450" s="4">
        <f t="shared" si="13"/>
        <v>72.100000000000009</v>
      </c>
    </row>
    <row r="451" spans="1:5">
      <c r="A451" s="8">
        <v>449</v>
      </c>
      <c r="B451" s="4">
        <v>36139</v>
      </c>
      <c r="C451" s="4">
        <v>1400</v>
      </c>
      <c r="D451" s="4">
        <f t="shared" si="12"/>
        <v>700</v>
      </c>
      <c r="E451" s="4">
        <f t="shared" si="13"/>
        <v>72.100000000000009</v>
      </c>
    </row>
    <row r="452" spans="1:5">
      <c r="A452" s="8">
        <v>450</v>
      </c>
      <c r="B452" s="4">
        <v>36140</v>
      </c>
      <c r="C452" s="4">
        <v>1400</v>
      </c>
      <c r="D452" s="4">
        <f t="shared" ref="D452:D515" si="14">C452*50/100</f>
        <v>700</v>
      </c>
      <c r="E452" s="4">
        <f t="shared" ref="E452:E515" si="15">D452*10.3/100</f>
        <v>72.100000000000009</v>
      </c>
    </row>
    <row r="453" spans="1:5">
      <c r="A453" s="8">
        <v>451</v>
      </c>
      <c r="B453" s="4">
        <v>36141</v>
      </c>
      <c r="C453" s="4">
        <v>2800</v>
      </c>
      <c r="D453" s="4">
        <f t="shared" si="14"/>
        <v>1400</v>
      </c>
      <c r="E453" s="4">
        <f t="shared" si="15"/>
        <v>144.20000000000002</v>
      </c>
    </row>
    <row r="454" spans="1:5">
      <c r="A454" s="8">
        <v>452</v>
      </c>
      <c r="B454" s="4">
        <v>36142</v>
      </c>
      <c r="C454" s="4">
        <f>550+1650</f>
        <v>2200</v>
      </c>
      <c r="D454" s="4">
        <f t="shared" si="14"/>
        <v>1100</v>
      </c>
      <c r="E454" s="4">
        <f t="shared" si="15"/>
        <v>113.3</v>
      </c>
    </row>
    <row r="455" spans="1:5">
      <c r="A455" s="8">
        <v>453</v>
      </c>
      <c r="B455" s="4">
        <v>36143</v>
      </c>
      <c r="C455" s="4">
        <f>825+2475</f>
        <v>3300</v>
      </c>
      <c r="D455" s="4">
        <f t="shared" si="14"/>
        <v>1650</v>
      </c>
      <c r="E455" s="4">
        <f t="shared" si="15"/>
        <v>169.95</v>
      </c>
    </row>
    <row r="456" spans="1:5">
      <c r="A456" s="8">
        <v>454</v>
      </c>
      <c r="B456" s="4">
        <v>36144</v>
      </c>
      <c r="C456" s="4">
        <v>0</v>
      </c>
      <c r="D456" s="4">
        <f t="shared" si="14"/>
        <v>0</v>
      </c>
      <c r="E456" s="4">
        <f t="shared" si="15"/>
        <v>0</v>
      </c>
    </row>
    <row r="457" spans="1:5">
      <c r="A457" s="8">
        <v>455</v>
      </c>
      <c r="B457" s="4">
        <v>36145</v>
      </c>
      <c r="C457" s="4">
        <v>0</v>
      </c>
      <c r="D457" s="4">
        <f t="shared" si="14"/>
        <v>0</v>
      </c>
      <c r="E457" s="4">
        <f t="shared" si="15"/>
        <v>0</v>
      </c>
    </row>
    <row r="458" spans="1:5">
      <c r="A458" s="8">
        <v>456</v>
      </c>
      <c r="B458" s="4">
        <v>36146</v>
      </c>
      <c r="C458" s="4">
        <v>0</v>
      </c>
      <c r="D458" s="4">
        <f t="shared" si="14"/>
        <v>0</v>
      </c>
      <c r="E458" s="4">
        <f t="shared" si="15"/>
        <v>0</v>
      </c>
    </row>
    <row r="459" spans="1:5">
      <c r="A459" s="8">
        <v>457</v>
      </c>
      <c r="B459" s="4">
        <v>36147</v>
      </c>
      <c r="C459" s="4">
        <v>0</v>
      </c>
      <c r="D459" s="4">
        <f t="shared" si="14"/>
        <v>0</v>
      </c>
      <c r="E459" s="4">
        <f t="shared" si="15"/>
        <v>0</v>
      </c>
    </row>
    <row r="460" spans="1:5">
      <c r="A460" s="8">
        <v>458</v>
      </c>
      <c r="B460" s="4">
        <v>36148</v>
      </c>
      <c r="C460" s="4">
        <v>1100</v>
      </c>
      <c r="D460" s="4">
        <f t="shared" si="14"/>
        <v>550</v>
      </c>
      <c r="E460" s="4">
        <f t="shared" si="15"/>
        <v>56.65</v>
      </c>
    </row>
    <row r="461" spans="1:5">
      <c r="A461" s="8">
        <v>459</v>
      </c>
      <c r="B461" s="4">
        <v>36149</v>
      </c>
      <c r="C461" s="4">
        <v>1250</v>
      </c>
      <c r="D461" s="4">
        <f t="shared" si="14"/>
        <v>625</v>
      </c>
      <c r="E461" s="4">
        <f t="shared" si="15"/>
        <v>64.375</v>
      </c>
    </row>
    <row r="462" spans="1:5">
      <c r="A462" s="8">
        <v>460</v>
      </c>
      <c r="B462" s="4">
        <v>36150</v>
      </c>
      <c r="C462" s="4">
        <v>0</v>
      </c>
      <c r="D462" s="4">
        <f t="shared" si="14"/>
        <v>0</v>
      </c>
      <c r="E462" s="4">
        <f t="shared" si="15"/>
        <v>0</v>
      </c>
    </row>
    <row r="463" spans="1:5">
      <c r="A463" s="8">
        <v>461</v>
      </c>
      <c r="B463" s="4">
        <v>36151</v>
      </c>
      <c r="C463" s="4">
        <v>0</v>
      </c>
      <c r="D463" s="4">
        <f t="shared" si="14"/>
        <v>0</v>
      </c>
      <c r="E463" s="4">
        <f t="shared" si="15"/>
        <v>0</v>
      </c>
    </row>
    <row r="464" spans="1:5">
      <c r="A464" s="8">
        <v>462</v>
      </c>
      <c r="B464" s="4">
        <v>36152</v>
      </c>
      <c r="C464" s="4">
        <v>1100</v>
      </c>
      <c r="D464" s="4">
        <f t="shared" si="14"/>
        <v>550</v>
      </c>
      <c r="E464" s="4">
        <f t="shared" si="15"/>
        <v>56.65</v>
      </c>
    </row>
    <row r="465" spans="1:5">
      <c r="A465" s="8">
        <v>463</v>
      </c>
      <c r="B465" s="4">
        <v>36153</v>
      </c>
      <c r="C465" s="4">
        <v>0</v>
      </c>
      <c r="D465" s="4">
        <f t="shared" si="14"/>
        <v>0</v>
      </c>
      <c r="E465" s="4">
        <f t="shared" si="15"/>
        <v>0</v>
      </c>
    </row>
    <row r="466" spans="1:5">
      <c r="A466" s="8">
        <v>464</v>
      </c>
      <c r="B466" s="4">
        <v>36154</v>
      </c>
      <c r="C466" s="4">
        <f>825+2475</f>
        <v>3300</v>
      </c>
      <c r="D466" s="4">
        <f t="shared" si="14"/>
        <v>1650</v>
      </c>
      <c r="E466" s="4">
        <f t="shared" si="15"/>
        <v>169.95</v>
      </c>
    </row>
    <row r="467" spans="1:5">
      <c r="A467" s="8">
        <v>465</v>
      </c>
      <c r="B467" s="4">
        <v>36155</v>
      </c>
      <c r="C467" s="4">
        <f>1625+4875</f>
        <v>6500</v>
      </c>
      <c r="D467" s="4">
        <f t="shared" si="14"/>
        <v>3250</v>
      </c>
      <c r="E467" s="4">
        <f t="shared" si="15"/>
        <v>334.75</v>
      </c>
    </row>
    <row r="468" spans="1:5">
      <c r="A468" s="8">
        <v>466</v>
      </c>
      <c r="B468" s="4">
        <v>36156</v>
      </c>
      <c r="C468" s="4">
        <f>1237.5+3712.5</f>
        <v>4950</v>
      </c>
      <c r="D468" s="4">
        <f t="shared" si="14"/>
        <v>2475</v>
      </c>
      <c r="E468" s="4">
        <f t="shared" si="15"/>
        <v>254.92500000000001</v>
      </c>
    </row>
    <row r="469" spans="1:5">
      <c r="A469" s="8">
        <v>467</v>
      </c>
      <c r="B469" s="4">
        <v>36157</v>
      </c>
      <c r="C469" s="4">
        <v>0</v>
      </c>
      <c r="D469" s="4">
        <f t="shared" si="14"/>
        <v>0</v>
      </c>
      <c r="E469" s="4">
        <f t="shared" si="15"/>
        <v>0</v>
      </c>
    </row>
    <row r="470" spans="1:5">
      <c r="A470" s="8">
        <v>468</v>
      </c>
      <c r="B470" s="4">
        <v>36158</v>
      </c>
      <c r="C470" s="4">
        <v>0</v>
      </c>
      <c r="D470" s="4">
        <f t="shared" si="14"/>
        <v>0</v>
      </c>
      <c r="E470" s="4">
        <f t="shared" si="15"/>
        <v>0</v>
      </c>
    </row>
    <row r="471" spans="1:5">
      <c r="A471" s="8">
        <v>469</v>
      </c>
      <c r="B471" s="4">
        <v>36159</v>
      </c>
      <c r="C471" s="4">
        <f>975+2925</f>
        <v>3900</v>
      </c>
      <c r="D471" s="4">
        <f t="shared" si="14"/>
        <v>1950</v>
      </c>
      <c r="E471" s="4">
        <f t="shared" si="15"/>
        <v>200.85</v>
      </c>
    </row>
    <row r="472" spans="1:5">
      <c r="A472" s="8">
        <v>470</v>
      </c>
      <c r="B472" s="4">
        <v>36160</v>
      </c>
      <c r="C472" s="4">
        <f>275+825</f>
        <v>1100</v>
      </c>
      <c r="D472" s="4">
        <f t="shared" si="14"/>
        <v>550</v>
      </c>
      <c r="E472" s="4">
        <f t="shared" si="15"/>
        <v>56.65</v>
      </c>
    </row>
    <row r="473" spans="1:5">
      <c r="A473" s="8">
        <v>471</v>
      </c>
      <c r="B473" s="4">
        <v>36161</v>
      </c>
      <c r="C473" s="4"/>
      <c r="D473" s="4">
        <f t="shared" si="14"/>
        <v>0</v>
      </c>
      <c r="E473" s="4">
        <f t="shared" si="15"/>
        <v>0</v>
      </c>
    </row>
    <row r="474" spans="1:5">
      <c r="A474" s="8">
        <v>472</v>
      </c>
      <c r="B474" s="4">
        <v>36162</v>
      </c>
      <c r="C474" s="4">
        <f>1050+3150</f>
        <v>4200</v>
      </c>
      <c r="D474" s="4">
        <f t="shared" si="14"/>
        <v>2100</v>
      </c>
      <c r="E474" s="4">
        <f t="shared" si="15"/>
        <v>216.3</v>
      </c>
    </row>
    <row r="475" spans="1:5">
      <c r="A475" s="8">
        <v>473</v>
      </c>
      <c r="B475" s="4">
        <v>36163</v>
      </c>
      <c r="C475" s="4">
        <f>825+2475</f>
        <v>3300</v>
      </c>
      <c r="D475" s="4">
        <f t="shared" si="14"/>
        <v>1650</v>
      </c>
      <c r="E475" s="4">
        <f t="shared" si="15"/>
        <v>169.95</v>
      </c>
    </row>
    <row r="476" spans="1:5">
      <c r="A476" s="8">
        <v>474</v>
      </c>
      <c r="B476" s="4">
        <v>36164</v>
      </c>
      <c r="C476" s="4">
        <f>412.5+1237.5</f>
        <v>1650</v>
      </c>
      <c r="D476" s="4">
        <f t="shared" si="14"/>
        <v>825</v>
      </c>
      <c r="E476" s="4">
        <f t="shared" si="15"/>
        <v>84.974999999999994</v>
      </c>
    </row>
    <row r="477" spans="1:5">
      <c r="A477" s="8">
        <v>475</v>
      </c>
      <c r="B477" s="4">
        <v>36165</v>
      </c>
      <c r="C477" s="4">
        <v>1400</v>
      </c>
      <c r="D477" s="4">
        <f t="shared" si="14"/>
        <v>700</v>
      </c>
      <c r="E477" s="4">
        <f t="shared" si="15"/>
        <v>72.100000000000009</v>
      </c>
    </row>
    <row r="478" spans="1:5">
      <c r="A478" s="8">
        <v>476</v>
      </c>
      <c r="B478" s="4">
        <v>36166</v>
      </c>
      <c r="C478" s="4">
        <v>1650</v>
      </c>
      <c r="D478" s="4">
        <f t="shared" si="14"/>
        <v>825</v>
      </c>
      <c r="E478" s="4">
        <f t="shared" si="15"/>
        <v>84.974999999999994</v>
      </c>
    </row>
    <row r="479" spans="1:5">
      <c r="A479" s="8">
        <v>477</v>
      </c>
      <c r="B479" s="4">
        <v>36167</v>
      </c>
      <c r="C479" s="4">
        <f>1650</f>
        <v>1650</v>
      </c>
      <c r="D479" s="4">
        <f t="shared" si="14"/>
        <v>825</v>
      </c>
      <c r="E479" s="4">
        <f t="shared" si="15"/>
        <v>84.974999999999994</v>
      </c>
    </row>
    <row r="480" spans="1:5">
      <c r="A480" s="8">
        <v>478</v>
      </c>
      <c r="B480" s="4">
        <v>36168</v>
      </c>
      <c r="C480" s="4">
        <f>312.5+937.5</f>
        <v>1250</v>
      </c>
      <c r="D480" s="4">
        <f t="shared" si="14"/>
        <v>625</v>
      </c>
      <c r="E480" s="4">
        <f t="shared" si="15"/>
        <v>64.375</v>
      </c>
    </row>
    <row r="481" spans="1:5">
      <c r="A481" s="8">
        <v>479</v>
      </c>
      <c r="B481" s="4">
        <v>36169</v>
      </c>
      <c r="C481" s="4">
        <v>1400</v>
      </c>
      <c r="D481" s="4">
        <f t="shared" si="14"/>
        <v>700</v>
      </c>
      <c r="E481" s="4">
        <f t="shared" si="15"/>
        <v>72.100000000000009</v>
      </c>
    </row>
    <row r="482" spans="1:5">
      <c r="A482" s="8">
        <v>480</v>
      </c>
      <c r="B482" s="4">
        <v>36170</v>
      </c>
      <c r="C482" s="4">
        <v>1650</v>
      </c>
      <c r="D482" s="4">
        <f t="shared" si="14"/>
        <v>825</v>
      </c>
      <c r="E482" s="4">
        <f t="shared" si="15"/>
        <v>84.974999999999994</v>
      </c>
    </row>
    <row r="483" spans="1:5">
      <c r="A483" s="8">
        <v>481</v>
      </c>
      <c r="B483" s="4">
        <v>36171</v>
      </c>
      <c r="C483" s="4">
        <v>0</v>
      </c>
      <c r="D483" s="4">
        <f t="shared" si="14"/>
        <v>0</v>
      </c>
      <c r="E483" s="4">
        <f t="shared" si="15"/>
        <v>0</v>
      </c>
    </row>
    <row r="484" spans="1:5">
      <c r="A484" s="8">
        <v>482</v>
      </c>
      <c r="B484" s="4">
        <v>36172</v>
      </c>
      <c r="C484" s="4">
        <v>2800</v>
      </c>
      <c r="D484" s="4">
        <f t="shared" si="14"/>
        <v>1400</v>
      </c>
      <c r="E484" s="4">
        <f t="shared" si="15"/>
        <v>144.20000000000002</v>
      </c>
    </row>
    <row r="485" spans="1:5">
      <c r="A485" s="8">
        <v>483</v>
      </c>
      <c r="B485" s="4">
        <v>36173</v>
      </c>
      <c r="C485" s="4">
        <v>2800</v>
      </c>
      <c r="D485" s="4">
        <f t="shared" si="14"/>
        <v>1400</v>
      </c>
      <c r="E485" s="4">
        <f t="shared" si="15"/>
        <v>144.20000000000002</v>
      </c>
    </row>
    <row r="486" spans="1:5">
      <c r="A486" s="8">
        <v>484</v>
      </c>
      <c r="B486" s="4">
        <v>36174</v>
      </c>
      <c r="C486" s="4">
        <v>1100</v>
      </c>
      <c r="D486" s="4">
        <f t="shared" si="14"/>
        <v>550</v>
      </c>
      <c r="E486" s="4">
        <f t="shared" si="15"/>
        <v>56.65</v>
      </c>
    </row>
    <row r="487" spans="1:5">
      <c r="A487" s="8">
        <v>485</v>
      </c>
      <c r="B487" s="4">
        <v>36175</v>
      </c>
      <c r="C487" s="4">
        <f>625+1875</f>
        <v>2500</v>
      </c>
      <c r="D487" s="4">
        <f t="shared" si="14"/>
        <v>1250</v>
      </c>
      <c r="E487" s="4">
        <f t="shared" si="15"/>
        <v>128.75</v>
      </c>
    </row>
    <row r="488" spans="1:5">
      <c r="A488" s="8">
        <v>486</v>
      </c>
      <c r="B488" s="4">
        <v>36176</v>
      </c>
      <c r="C488" s="4">
        <f>325+975</f>
        <v>1300</v>
      </c>
      <c r="D488" s="4">
        <f t="shared" si="14"/>
        <v>650</v>
      </c>
      <c r="E488" s="4">
        <f t="shared" si="15"/>
        <v>66.95</v>
      </c>
    </row>
    <row r="489" spans="1:5">
      <c r="A489" s="8">
        <v>487</v>
      </c>
      <c r="B489" s="4">
        <v>36177</v>
      </c>
      <c r="C489" s="4">
        <v>0</v>
      </c>
      <c r="D489" s="4">
        <f t="shared" si="14"/>
        <v>0</v>
      </c>
      <c r="E489" s="4">
        <f t="shared" si="15"/>
        <v>0</v>
      </c>
    </row>
    <row r="490" spans="1:5">
      <c r="A490" s="8">
        <v>488</v>
      </c>
      <c r="B490" s="4">
        <v>36178</v>
      </c>
      <c r="C490" s="4">
        <v>0</v>
      </c>
      <c r="D490" s="4">
        <f t="shared" si="14"/>
        <v>0</v>
      </c>
      <c r="E490" s="4">
        <f t="shared" si="15"/>
        <v>0</v>
      </c>
    </row>
    <row r="491" spans="1:5">
      <c r="A491" s="8">
        <v>489</v>
      </c>
      <c r="B491" s="4">
        <v>36179</v>
      </c>
      <c r="C491" s="4">
        <v>0</v>
      </c>
      <c r="D491" s="4">
        <f t="shared" si="14"/>
        <v>0</v>
      </c>
      <c r="E491" s="4">
        <f t="shared" si="15"/>
        <v>0</v>
      </c>
    </row>
    <row r="492" spans="1:5">
      <c r="A492" s="8">
        <v>490</v>
      </c>
      <c r="B492" s="4">
        <v>36180</v>
      </c>
      <c r="C492" s="4">
        <f>650+1950</f>
        <v>2600</v>
      </c>
      <c r="D492" s="4">
        <f t="shared" si="14"/>
        <v>1300</v>
      </c>
      <c r="E492" s="4">
        <f t="shared" si="15"/>
        <v>133.9</v>
      </c>
    </row>
    <row r="493" spans="1:5">
      <c r="A493" s="8">
        <v>491</v>
      </c>
      <c r="B493" s="4">
        <v>36181</v>
      </c>
      <c r="C493" s="4">
        <f>312.5+937.5</f>
        <v>1250</v>
      </c>
      <c r="D493" s="4">
        <f t="shared" si="14"/>
        <v>625</v>
      </c>
      <c r="E493" s="4">
        <f t="shared" si="15"/>
        <v>64.375</v>
      </c>
    </row>
    <row r="494" spans="1:5">
      <c r="A494" s="8">
        <v>492</v>
      </c>
      <c r="B494" s="4">
        <v>36182</v>
      </c>
      <c r="C494" s="4">
        <v>0</v>
      </c>
      <c r="D494" s="4">
        <f t="shared" si="14"/>
        <v>0</v>
      </c>
      <c r="E494" s="4">
        <f t="shared" si="15"/>
        <v>0</v>
      </c>
    </row>
    <row r="495" spans="1:5">
      <c r="A495" s="8">
        <v>493</v>
      </c>
      <c r="B495" s="4">
        <v>36183</v>
      </c>
      <c r="C495" s="4">
        <v>0</v>
      </c>
      <c r="D495" s="4">
        <f t="shared" si="14"/>
        <v>0</v>
      </c>
      <c r="E495" s="4">
        <f t="shared" si="15"/>
        <v>0</v>
      </c>
    </row>
    <row r="496" spans="1:5">
      <c r="A496" s="8">
        <v>494</v>
      </c>
      <c r="B496" s="4">
        <v>36184</v>
      </c>
      <c r="C496" s="4">
        <f>5625+16875</f>
        <v>22500</v>
      </c>
      <c r="D496" s="4">
        <f t="shared" si="14"/>
        <v>11250</v>
      </c>
      <c r="E496" s="4">
        <f t="shared" si="15"/>
        <v>1158.7500000000002</v>
      </c>
    </row>
    <row r="497" spans="1:5">
      <c r="A497" s="8">
        <v>495</v>
      </c>
      <c r="B497" s="4">
        <v>36185</v>
      </c>
      <c r="C497" s="4">
        <v>0</v>
      </c>
      <c r="D497" s="4">
        <f t="shared" si="14"/>
        <v>0</v>
      </c>
      <c r="E497" s="4">
        <f t="shared" si="15"/>
        <v>0</v>
      </c>
    </row>
    <row r="498" spans="1:5">
      <c r="A498" s="8">
        <v>496</v>
      </c>
      <c r="B498" s="4">
        <v>36186</v>
      </c>
      <c r="C498" s="4">
        <v>0</v>
      </c>
      <c r="D498" s="4">
        <f t="shared" si="14"/>
        <v>0</v>
      </c>
      <c r="E498" s="4">
        <f t="shared" si="15"/>
        <v>0</v>
      </c>
    </row>
    <row r="499" spans="1:5">
      <c r="A499" s="8">
        <v>497</v>
      </c>
      <c r="B499" s="4">
        <v>36187</v>
      </c>
      <c r="C499" s="4">
        <v>0</v>
      </c>
      <c r="D499" s="4">
        <f t="shared" si="14"/>
        <v>0</v>
      </c>
      <c r="E499" s="4">
        <f t="shared" si="15"/>
        <v>0</v>
      </c>
    </row>
    <row r="500" spans="1:5">
      <c r="A500" s="8">
        <v>498</v>
      </c>
      <c r="B500" s="4">
        <v>36188</v>
      </c>
      <c r="C500" s="4">
        <v>0</v>
      </c>
      <c r="D500" s="4">
        <f t="shared" si="14"/>
        <v>0</v>
      </c>
      <c r="E500" s="4">
        <f t="shared" si="15"/>
        <v>0</v>
      </c>
    </row>
    <row r="501" spans="1:5">
      <c r="A501" s="8">
        <v>499</v>
      </c>
      <c r="B501" s="4">
        <v>36189</v>
      </c>
      <c r="C501" s="4">
        <v>1100</v>
      </c>
      <c r="D501" s="4">
        <f t="shared" si="14"/>
        <v>550</v>
      </c>
      <c r="E501" s="4">
        <f t="shared" si="15"/>
        <v>56.65</v>
      </c>
    </row>
    <row r="502" spans="1:5">
      <c r="A502" s="8">
        <v>500</v>
      </c>
      <c r="B502" s="4">
        <v>36190</v>
      </c>
      <c r="C502" s="4">
        <f>412.5+1237.5</f>
        <v>1650</v>
      </c>
      <c r="D502" s="4">
        <f t="shared" si="14"/>
        <v>825</v>
      </c>
      <c r="E502" s="4">
        <f t="shared" si="15"/>
        <v>84.974999999999994</v>
      </c>
    </row>
    <row r="503" spans="1:5">
      <c r="A503" s="8">
        <v>501</v>
      </c>
      <c r="B503" s="4">
        <v>36191</v>
      </c>
      <c r="C503" s="4">
        <v>0</v>
      </c>
      <c r="D503" s="4">
        <f t="shared" si="14"/>
        <v>0</v>
      </c>
      <c r="E503" s="4">
        <f t="shared" si="15"/>
        <v>0</v>
      </c>
    </row>
    <row r="504" spans="1:5">
      <c r="A504" s="8">
        <v>502</v>
      </c>
      <c r="B504" s="4">
        <v>36192</v>
      </c>
      <c r="C504" s="4">
        <f>625+1875</f>
        <v>2500</v>
      </c>
      <c r="D504" s="4">
        <f t="shared" si="14"/>
        <v>1250</v>
      </c>
      <c r="E504" s="4">
        <f t="shared" si="15"/>
        <v>128.75</v>
      </c>
    </row>
    <row r="505" spans="1:5">
      <c r="A505" s="8">
        <v>503</v>
      </c>
      <c r="B505" s="4">
        <v>36193</v>
      </c>
      <c r="C505" s="4">
        <f>937.5+2812.5</f>
        <v>3750</v>
      </c>
      <c r="D505" s="4">
        <f t="shared" si="14"/>
        <v>1875</v>
      </c>
      <c r="E505" s="4">
        <f t="shared" si="15"/>
        <v>193.125</v>
      </c>
    </row>
    <row r="506" spans="1:5">
      <c r="A506" s="8">
        <v>504</v>
      </c>
      <c r="B506" s="4">
        <v>36194</v>
      </c>
      <c r="C506" s="4">
        <f>825+2475</f>
        <v>3300</v>
      </c>
      <c r="D506" s="4">
        <f t="shared" si="14"/>
        <v>1650</v>
      </c>
      <c r="E506" s="4">
        <f t="shared" si="15"/>
        <v>169.95</v>
      </c>
    </row>
    <row r="507" spans="1:5">
      <c r="A507" s="8">
        <v>505</v>
      </c>
      <c r="B507" s="4">
        <v>36195</v>
      </c>
      <c r="C507" s="4">
        <v>0</v>
      </c>
      <c r="D507" s="4">
        <f t="shared" si="14"/>
        <v>0</v>
      </c>
      <c r="E507" s="4">
        <f t="shared" si="15"/>
        <v>0</v>
      </c>
    </row>
    <row r="508" spans="1:5">
      <c r="A508" s="8">
        <v>506</v>
      </c>
      <c r="B508" s="4">
        <v>36196</v>
      </c>
      <c r="C508" s="4">
        <f>3325+9975</f>
        <v>13300</v>
      </c>
      <c r="D508" s="4">
        <f t="shared" si="14"/>
        <v>6650</v>
      </c>
      <c r="E508" s="4">
        <f t="shared" si="15"/>
        <v>684.95</v>
      </c>
    </row>
    <row r="509" spans="1:5">
      <c r="A509" s="8">
        <v>507</v>
      </c>
      <c r="B509" s="4">
        <v>36197</v>
      </c>
      <c r="C509" s="4">
        <v>0</v>
      </c>
      <c r="D509" s="4">
        <f t="shared" si="14"/>
        <v>0</v>
      </c>
      <c r="E509" s="4">
        <f t="shared" si="15"/>
        <v>0</v>
      </c>
    </row>
    <row r="510" spans="1:5">
      <c r="A510" s="8">
        <v>508</v>
      </c>
      <c r="B510" s="4">
        <v>36198</v>
      </c>
      <c r="C510" s="4">
        <v>0</v>
      </c>
      <c r="D510" s="4">
        <f t="shared" si="14"/>
        <v>0</v>
      </c>
      <c r="E510" s="4">
        <f t="shared" si="15"/>
        <v>0</v>
      </c>
    </row>
    <row r="511" spans="1:5">
      <c r="A511" s="8">
        <v>509</v>
      </c>
      <c r="B511" s="4">
        <v>36199</v>
      </c>
      <c r="C511" s="4">
        <v>1650</v>
      </c>
      <c r="D511" s="4">
        <f t="shared" si="14"/>
        <v>825</v>
      </c>
      <c r="E511" s="4">
        <f t="shared" si="15"/>
        <v>84.974999999999994</v>
      </c>
    </row>
    <row r="512" spans="1:5">
      <c r="A512" s="8">
        <v>510</v>
      </c>
      <c r="B512" s="4">
        <v>36200</v>
      </c>
      <c r="C512" s="4">
        <f>1100+3300</f>
        <v>4400</v>
      </c>
      <c r="D512" s="4">
        <f t="shared" si="14"/>
        <v>2200</v>
      </c>
      <c r="E512" s="4">
        <f t="shared" si="15"/>
        <v>226.6</v>
      </c>
    </row>
    <row r="513" spans="1:5">
      <c r="A513" s="8">
        <v>511</v>
      </c>
      <c r="B513" s="4">
        <v>36201</v>
      </c>
      <c r="C513" s="4">
        <f>2062.5+6187.5</f>
        <v>8250</v>
      </c>
      <c r="D513" s="4">
        <f t="shared" si="14"/>
        <v>4125</v>
      </c>
      <c r="E513" s="4">
        <f t="shared" si="15"/>
        <v>424.875</v>
      </c>
    </row>
    <row r="514" spans="1:5">
      <c r="A514" s="8">
        <v>512</v>
      </c>
      <c r="B514" s="4">
        <v>36202</v>
      </c>
      <c r="C514" s="4">
        <v>0</v>
      </c>
      <c r="D514" s="4">
        <f t="shared" si="14"/>
        <v>0</v>
      </c>
      <c r="E514" s="4">
        <f t="shared" si="15"/>
        <v>0</v>
      </c>
    </row>
    <row r="515" spans="1:5">
      <c r="A515" s="8">
        <v>513</v>
      </c>
      <c r="B515" s="4">
        <v>36203</v>
      </c>
      <c r="C515" s="4">
        <v>0</v>
      </c>
      <c r="D515" s="4">
        <f t="shared" si="14"/>
        <v>0</v>
      </c>
      <c r="E515" s="4">
        <f t="shared" si="15"/>
        <v>0</v>
      </c>
    </row>
    <row r="516" spans="1:5">
      <c r="A516" s="8">
        <v>514</v>
      </c>
      <c r="B516" s="4">
        <v>36204</v>
      </c>
      <c r="C516" s="4">
        <v>0</v>
      </c>
      <c r="D516" s="4">
        <f t="shared" ref="D516:D523" si="16">C516*50/100</f>
        <v>0</v>
      </c>
      <c r="E516" s="4">
        <f t="shared" ref="E516:E523" si="17">D516*10.3/100</f>
        <v>0</v>
      </c>
    </row>
    <row r="517" spans="1:5">
      <c r="A517" s="8">
        <v>515</v>
      </c>
      <c r="B517" s="4">
        <v>36205</v>
      </c>
      <c r="C517" s="4">
        <f>1100</f>
        <v>1100</v>
      </c>
      <c r="D517" s="4">
        <f t="shared" si="16"/>
        <v>550</v>
      </c>
      <c r="E517" s="4">
        <f t="shared" si="17"/>
        <v>56.65</v>
      </c>
    </row>
    <row r="518" spans="1:5">
      <c r="A518" s="8">
        <v>516</v>
      </c>
      <c r="B518" s="4">
        <v>36206</v>
      </c>
      <c r="C518" s="4">
        <v>0</v>
      </c>
      <c r="D518" s="4">
        <f t="shared" si="16"/>
        <v>0</v>
      </c>
      <c r="E518" s="4">
        <f t="shared" si="17"/>
        <v>0</v>
      </c>
    </row>
    <row r="519" spans="1:5">
      <c r="A519" s="8">
        <v>517</v>
      </c>
      <c r="B519" s="4">
        <v>36207</v>
      </c>
      <c r="C519" s="4">
        <v>0</v>
      </c>
      <c r="D519" s="4">
        <f t="shared" si="16"/>
        <v>0</v>
      </c>
      <c r="E519" s="4">
        <f t="shared" si="17"/>
        <v>0</v>
      </c>
    </row>
    <row r="520" spans="1:5">
      <c r="A520" s="8">
        <v>518</v>
      </c>
      <c r="B520" s="4">
        <v>36208</v>
      </c>
      <c r="C520" s="4">
        <v>1100</v>
      </c>
      <c r="D520" s="4">
        <f t="shared" si="16"/>
        <v>550</v>
      </c>
      <c r="E520" s="4">
        <f t="shared" si="17"/>
        <v>56.65</v>
      </c>
    </row>
    <row r="521" spans="1:5">
      <c r="A521" s="8">
        <v>519</v>
      </c>
      <c r="B521" s="4">
        <v>36209</v>
      </c>
      <c r="C521" s="4">
        <f>625+1875</f>
        <v>2500</v>
      </c>
      <c r="D521" s="4">
        <f t="shared" si="16"/>
        <v>1250</v>
      </c>
      <c r="E521" s="4">
        <f t="shared" si="17"/>
        <v>128.75</v>
      </c>
    </row>
    <row r="522" spans="1:5">
      <c r="A522" s="8">
        <v>520</v>
      </c>
      <c r="B522" s="4">
        <v>36210</v>
      </c>
      <c r="C522" s="4">
        <f>2062.5+6187.5</f>
        <v>8250</v>
      </c>
      <c r="D522" s="4">
        <f t="shared" si="16"/>
        <v>4125</v>
      </c>
      <c r="E522" s="4">
        <f t="shared" si="17"/>
        <v>424.875</v>
      </c>
    </row>
    <row r="523" spans="1:5">
      <c r="A523" s="8">
        <v>521</v>
      </c>
      <c r="B523" s="4">
        <v>36211</v>
      </c>
      <c r="C523" s="4">
        <f>2062.5+6187.5</f>
        <v>8250</v>
      </c>
      <c r="D523" s="4">
        <f t="shared" si="16"/>
        <v>4125</v>
      </c>
      <c r="E523" s="4">
        <f t="shared" si="17"/>
        <v>424.875</v>
      </c>
    </row>
    <row r="524" spans="1:5">
      <c r="A524" s="8">
        <v>522</v>
      </c>
      <c r="B524" s="4">
        <v>36212</v>
      </c>
      <c r="C524" s="4">
        <f>1050+3150</f>
        <v>4200</v>
      </c>
      <c r="D524" s="4">
        <f t="shared" ref="D524:D558" si="18">C524*50/100</f>
        <v>2100</v>
      </c>
      <c r="E524" s="4">
        <f t="shared" ref="E524:E558" si="19">D524*10.3/100</f>
        <v>216.3</v>
      </c>
    </row>
    <row r="525" spans="1:5">
      <c r="A525" s="8">
        <v>523</v>
      </c>
      <c r="B525" s="4">
        <v>36213</v>
      </c>
      <c r="C525" s="4">
        <v>0</v>
      </c>
      <c r="D525" s="4">
        <f t="shared" si="18"/>
        <v>0</v>
      </c>
      <c r="E525" s="4">
        <f t="shared" si="19"/>
        <v>0</v>
      </c>
    </row>
    <row r="526" spans="1:5">
      <c r="A526" s="8">
        <v>524</v>
      </c>
      <c r="B526" s="4">
        <v>36214</v>
      </c>
      <c r="C526" s="4">
        <v>0</v>
      </c>
      <c r="D526" s="4">
        <f t="shared" si="18"/>
        <v>0</v>
      </c>
      <c r="E526" s="4">
        <f t="shared" si="19"/>
        <v>0</v>
      </c>
    </row>
    <row r="527" spans="1:5">
      <c r="A527" s="8">
        <v>525</v>
      </c>
      <c r="B527" s="4">
        <v>36215</v>
      </c>
      <c r="C527" s="4">
        <v>0</v>
      </c>
      <c r="D527" s="4">
        <f t="shared" si="18"/>
        <v>0</v>
      </c>
      <c r="E527" s="4">
        <f t="shared" si="19"/>
        <v>0</v>
      </c>
    </row>
    <row r="528" spans="1:5">
      <c r="A528" s="8">
        <v>526</v>
      </c>
      <c r="B528" s="4">
        <v>36216</v>
      </c>
      <c r="C528" s="4">
        <f>275+825</f>
        <v>1100</v>
      </c>
      <c r="D528" s="4">
        <f t="shared" si="18"/>
        <v>550</v>
      </c>
      <c r="E528" s="4">
        <f t="shared" si="19"/>
        <v>56.65</v>
      </c>
    </row>
    <row r="529" spans="1:5">
      <c r="A529" s="8">
        <v>527</v>
      </c>
      <c r="B529" s="4">
        <v>36217</v>
      </c>
      <c r="C529" s="4">
        <v>0</v>
      </c>
      <c r="D529" s="4">
        <f t="shared" si="18"/>
        <v>0</v>
      </c>
      <c r="E529" s="4">
        <f t="shared" si="19"/>
        <v>0</v>
      </c>
    </row>
    <row r="530" spans="1:5">
      <c r="A530" s="8">
        <v>528</v>
      </c>
      <c r="B530" s="4">
        <v>36218</v>
      </c>
      <c r="C530" s="4">
        <f>3300+9900</f>
        <v>13200</v>
      </c>
      <c r="D530" s="4">
        <f t="shared" si="18"/>
        <v>6600</v>
      </c>
      <c r="E530" s="4">
        <f t="shared" si="19"/>
        <v>679.8</v>
      </c>
    </row>
    <row r="531" spans="1:5">
      <c r="A531" s="8">
        <v>529</v>
      </c>
      <c r="B531" s="4">
        <v>36219</v>
      </c>
      <c r="C531" s="4">
        <f>2187.5+6562.5</f>
        <v>8750</v>
      </c>
      <c r="D531" s="4">
        <f t="shared" si="18"/>
        <v>4375</v>
      </c>
      <c r="E531" s="4">
        <f t="shared" si="19"/>
        <v>450.625</v>
      </c>
    </row>
    <row r="532" spans="1:5">
      <c r="A532" s="8">
        <v>530</v>
      </c>
      <c r="B532" s="4">
        <v>36220</v>
      </c>
      <c r="C532" s="4">
        <f>600+1800+412.5+1237.5+412.5+1237.5</f>
        <v>5700</v>
      </c>
      <c r="D532" s="4">
        <f t="shared" si="18"/>
        <v>2850</v>
      </c>
      <c r="E532" s="4">
        <f t="shared" si="19"/>
        <v>293.55</v>
      </c>
    </row>
    <row r="533" spans="1:5">
      <c r="A533" s="8">
        <v>531</v>
      </c>
      <c r="B533" s="4">
        <v>36221</v>
      </c>
      <c r="C533" s="4">
        <f>2062.5+6187.5</f>
        <v>8250</v>
      </c>
      <c r="D533" s="4">
        <f t="shared" si="18"/>
        <v>4125</v>
      </c>
      <c r="E533" s="4">
        <f t="shared" si="19"/>
        <v>424.875</v>
      </c>
    </row>
    <row r="534" spans="1:5">
      <c r="A534" s="8">
        <v>532</v>
      </c>
      <c r="B534" s="4">
        <v>36222</v>
      </c>
      <c r="C534" s="4">
        <v>1400</v>
      </c>
      <c r="D534" s="4">
        <f t="shared" si="18"/>
        <v>700</v>
      </c>
      <c r="E534" s="4">
        <f t="shared" si="19"/>
        <v>72.100000000000009</v>
      </c>
    </row>
    <row r="535" spans="1:5">
      <c r="A535" s="8">
        <v>533</v>
      </c>
      <c r="B535" s="4">
        <v>36223</v>
      </c>
      <c r="C535" s="4">
        <v>1400</v>
      </c>
      <c r="D535" s="4">
        <f t="shared" si="18"/>
        <v>700</v>
      </c>
      <c r="E535" s="4">
        <f t="shared" si="19"/>
        <v>72.100000000000009</v>
      </c>
    </row>
    <row r="536" spans="1:5">
      <c r="A536" s="8">
        <v>534</v>
      </c>
      <c r="B536" s="4">
        <v>36224</v>
      </c>
      <c r="C536" s="4">
        <v>1400</v>
      </c>
      <c r="D536" s="4">
        <f t="shared" si="18"/>
        <v>700</v>
      </c>
      <c r="E536" s="4">
        <f t="shared" si="19"/>
        <v>72.100000000000009</v>
      </c>
    </row>
    <row r="537" spans="1:5">
      <c r="A537" s="8">
        <v>535</v>
      </c>
      <c r="B537" s="4">
        <v>36225</v>
      </c>
      <c r="C537" s="4">
        <v>1400</v>
      </c>
      <c r="D537" s="4">
        <f t="shared" si="18"/>
        <v>700</v>
      </c>
      <c r="E537" s="4">
        <f t="shared" si="19"/>
        <v>72.100000000000009</v>
      </c>
    </row>
    <row r="538" spans="1:5">
      <c r="A538" s="8">
        <v>536</v>
      </c>
      <c r="B538" s="4">
        <v>36226</v>
      </c>
      <c r="C538" s="4">
        <v>1400</v>
      </c>
      <c r="D538" s="4">
        <f t="shared" si="18"/>
        <v>700</v>
      </c>
      <c r="E538" s="4">
        <f t="shared" si="19"/>
        <v>72.100000000000009</v>
      </c>
    </row>
    <row r="539" spans="1:5">
      <c r="A539" s="8">
        <v>537</v>
      </c>
      <c r="B539" s="4">
        <v>36227</v>
      </c>
      <c r="C539" s="4">
        <v>1400</v>
      </c>
      <c r="D539" s="4">
        <f t="shared" si="18"/>
        <v>700</v>
      </c>
      <c r="E539" s="4">
        <f t="shared" si="19"/>
        <v>72.100000000000009</v>
      </c>
    </row>
    <row r="540" spans="1:5">
      <c r="A540" s="8">
        <v>538</v>
      </c>
      <c r="B540" s="4">
        <v>36228</v>
      </c>
      <c r="C540" s="4">
        <v>1400</v>
      </c>
      <c r="D540" s="4">
        <f t="shared" si="18"/>
        <v>700</v>
      </c>
      <c r="E540" s="4">
        <f t="shared" si="19"/>
        <v>72.100000000000009</v>
      </c>
    </row>
    <row r="541" spans="1:5">
      <c r="A541" s="8">
        <v>539</v>
      </c>
      <c r="B541" s="4">
        <v>36229</v>
      </c>
      <c r="C541" s="4">
        <v>1400</v>
      </c>
      <c r="D541" s="4">
        <f t="shared" si="18"/>
        <v>700</v>
      </c>
      <c r="E541" s="4">
        <f t="shared" si="19"/>
        <v>72.100000000000009</v>
      </c>
    </row>
    <row r="542" spans="1:5">
      <c r="A542" s="8">
        <v>540</v>
      </c>
      <c r="B542" s="4">
        <v>36230</v>
      </c>
      <c r="C542" s="4">
        <v>1400</v>
      </c>
      <c r="D542" s="4">
        <f t="shared" si="18"/>
        <v>700</v>
      </c>
      <c r="E542" s="4">
        <f t="shared" si="19"/>
        <v>72.100000000000009</v>
      </c>
    </row>
    <row r="543" spans="1:5">
      <c r="A543" s="8">
        <v>541</v>
      </c>
      <c r="B543" s="4">
        <v>36231</v>
      </c>
      <c r="C543" s="4">
        <v>1400</v>
      </c>
      <c r="D543" s="4">
        <f t="shared" si="18"/>
        <v>700</v>
      </c>
      <c r="E543" s="4">
        <f t="shared" si="19"/>
        <v>72.100000000000009</v>
      </c>
    </row>
    <row r="544" spans="1:5">
      <c r="A544" s="8">
        <v>542</v>
      </c>
      <c r="B544" s="4">
        <v>36232</v>
      </c>
      <c r="C544" s="4">
        <v>1400</v>
      </c>
      <c r="D544" s="4">
        <f t="shared" si="18"/>
        <v>700</v>
      </c>
      <c r="E544" s="4">
        <f t="shared" si="19"/>
        <v>72.100000000000009</v>
      </c>
    </row>
    <row r="545" spans="1:5">
      <c r="A545" s="8">
        <v>543</v>
      </c>
      <c r="B545" s="4">
        <v>36233</v>
      </c>
      <c r="C545" s="4">
        <v>0</v>
      </c>
      <c r="D545" s="4">
        <f t="shared" si="18"/>
        <v>0</v>
      </c>
      <c r="E545" s="4">
        <f t="shared" si="19"/>
        <v>0</v>
      </c>
    </row>
    <row r="546" spans="1:5">
      <c r="A546" s="8">
        <v>544</v>
      </c>
      <c r="B546" s="4">
        <v>36234</v>
      </c>
      <c r="C546" s="4">
        <f>325+975</f>
        <v>1300</v>
      </c>
      <c r="D546" s="4">
        <f t="shared" si="18"/>
        <v>650</v>
      </c>
      <c r="E546" s="4">
        <f t="shared" si="19"/>
        <v>66.95</v>
      </c>
    </row>
    <row r="547" spans="1:5">
      <c r="A547" s="8">
        <v>545</v>
      </c>
      <c r="B547" s="4">
        <v>36235</v>
      </c>
      <c r="C547" s="4">
        <f>625+1875</f>
        <v>2500</v>
      </c>
      <c r="D547" s="4">
        <f t="shared" si="18"/>
        <v>1250</v>
      </c>
      <c r="E547" s="4">
        <f t="shared" si="19"/>
        <v>128.75</v>
      </c>
    </row>
    <row r="548" spans="1:5">
      <c r="A548" s="8">
        <v>546</v>
      </c>
      <c r="B548" s="4">
        <v>36236</v>
      </c>
      <c r="C548" s="4">
        <v>1400</v>
      </c>
      <c r="D548" s="4">
        <f t="shared" si="18"/>
        <v>700</v>
      </c>
      <c r="E548" s="4">
        <f t="shared" si="19"/>
        <v>72.100000000000009</v>
      </c>
    </row>
    <row r="549" spans="1:5">
      <c r="A549" s="8">
        <v>547</v>
      </c>
      <c r="B549" s="4">
        <v>36237</v>
      </c>
      <c r="C549" s="4">
        <v>0</v>
      </c>
      <c r="D549" s="4">
        <f t="shared" si="18"/>
        <v>0</v>
      </c>
      <c r="E549" s="4">
        <f t="shared" si="19"/>
        <v>0</v>
      </c>
    </row>
    <row r="550" spans="1:5">
      <c r="A550" s="8">
        <v>548</v>
      </c>
      <c r="B550" s="4">
        <v>36238</v>
      </c>
      <c r="C550" s="4">
        <f>625+1875</f>
        <v>2500</v>
      </c>
      <c r="D550" s="4">
        <f t="shared" si="18"/>
        <v>1250</v>
      </c>
      <c r="E550" s="4">
        <f t="shared" si="19"/>
        <v>128.75</v>
      </c>
    </row>
    <row r="551" spans="1:5">
      <c r="A551" s="8">
        <v>549</v>
      </c>
      <c r="B551" s="4">
        <v>36239</v>
      </c>
      <c r="C551" s="4">
        <f>312.5+937.5</f>
        <v>1250</v>
      </c>
      <c r="D551" s="4">
        <f t="shared" si="18"/>
        <v>625</v>
      </c>
      <c r="E551" s="4">
        <f t="shared" si="19"/>
        <v>64.375</v>
      </c>
    </row>
    <row r="552" spans="1:5">
      <c r="A552" s="8">
        <v>550</v>
      </c>
      <c r="B552" s="4">
        <v>36240</v>
      </c>
      <c r="C552" s="4">
        <v>0</v>
      </c>
      <c r="D552" s="4">
        <f t="shared" si="18"/>
        <v>0</v>
      </c>
      <c r="E552" s="4">
        <f t="shared" si="19"/>
        <v>0</v>
      </c>
    </row>
    <row r="553" spans="1:5">
      <c r="A553" s="8">
        <v>551</v>
      </c>
      <c r="B553" s="4">
        <v>36241</v>
      </c>
      <c r="C553" s="4">
        <f>275+825</f>
        <v>1100</v>
      </c>
      <c r="D553" s="4">
        <f t="shared" si="18"/>
        <v>550</v>
      </c>
      <c r="E553" s="4">
        <f t="shared" si="19"/>
        <v>56.65</v>
      </c>
    </row>
    <row r="554" spans="1:5">
      <c r="A554" s="8">
        <v>552</v>
      </c>
      <c r="B554" s="4">
        <v>36242</v>
      </c>
      <c r="C554" s="4">
        <v>0</v>
      </c>
      <c r="D554" s="4">
        <f t="shared" si="18"/>
        <v>0</v>
      </c>
      <c r="E554" s="4">
        <f t="shared" si="19"/>
        <v>0</v>
      </c>
    </row>
    <row r="555" spans="1:5">
      <c r="A555" s="8">
        <v>553</v>
      </c>
      <c r="B555" s="4">
        <v>36243</v>
      </c>
      <c r="C555" s="4">
        <v>0</v>
      </c>
      <c r="D555" s="4">
        <f t="shared" si="18"/>
        <v>0</v>
      </c>
      <c r="E555" s="4">
        <f t="shared" si="19"/>
        <v>0</v>
      </c>
    </row>
    <row r="556" spans="1:5">
      <c r="A556" s="8">
        <v>554</v>
      </c>
      <c r="B556" s="4">
        <v>36244</v>
      </c>
      <c r="C556" s="4">
        <f>312.5+937.5</f>
        <v>1250</v>
      </c>
      <c r="D556" s="4">
        <f t="shared" si="18"/>
        <v>625</v>
      </c>
      <c r="E556" s="4">
        <f t="shared" si="19"/>
        <v>64.375</v>
      </c>
    </row>
    <row r="557" spans="1:5">
      <c r="A557" s="8">
        <v>555</v>
      </c>
      <c r="B557" s="4">
        <v>36245</v>
      </c>
      <c r="C557" s="4">
        <v>0</v>
      </c>
      <c r="D557" s="4">
        <f t="shared" si="18"/>
        <v>0</v>
      </c>
      <c r="E557" s="4">
        <f t="shared" si="19"/>
        <v>0</v>
      </c>
    </row>
    <row r="558" spans="1:5">
      <c r="A558" s="8">
        <v>556</v>
      </c>
      <c r="B558" s="4">
        <v>36246</v>
      </c>
      <c r="C558" s="4">
        <f>1237.5+3712.5</f>
        <v>4950</v>
      </c>
      <c r="D558" s="4">
        <f t="shared" si="18"/>
        <v>2475</v>
      </c>
      <c r="E558" s="4">
        <f t="shared" si="19"/>
        <v>254.92500000000001</v>
      </c>
    </row>
    <row r="559" spans="1:5">
      <c r="A559" s="4"/>
      <c r="B559" s="4"/>
      <c r="C559" s="4"/>
      <c r="D559" s="4"/>
      <c r="E559" s="4"/>
    </row>
    <row r="560" spans="1:5">
      <c r="A560" s="4"/>
      <c r="B560" s="6" t="s">
        <v>6</v>
      </c>
      <c r="C560" s="5">
        <f>SUM(C3:C559)</f>
        <v>1094400</v>
      </c>
      <c r="D560" s="5">
        <f>SUM(D3:D559)</f>
        <v>547200</v>
      </c>
      <c r="E560" s="5">
        <f>SUM(E3:E559)</f>
        <v>56361.599999999948</v>
      </c>
    </row>
  </sheetData>
  <sortState ref="I5:I16">
    <sortCondition descending="1" ref="I5"/>
  </sortState>
  <mergeCells count="1">
    <mergeCell ref="A1:E1"/>
  </mergeCells>
  <pageMargins left="0.7" right="0.7" top="0.22" bottom="0.16" header="0.17" footer="0.14000000000000001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07"/>
  <sheetViews>
    <sheetView workbookViewId="0">
      <selection sqref="A1:F1"/>
    </sheetView>
  </sheetViews>
  <sheetFormatPr defaultRowHeight="15"/>
  <sheetData>
    <row r="1" spans="1:5">
      <c r="A1" s="21" t="s">
        <v>7</v>
      </c>
      <c r="B1" s="21"/>
      <c r="C1" s="21"/>
      <c r="D1" s="21"/>
      <c r="E1" s="21"/>
    </row>
    <row r="2" spans="1:5">
      <c r="A2" s="6" t="s">
        <v>5</v>
      </c>
      <c r="B2" s="1" t="s">
        <v>3</v>
      </c>
      <c r="C2" s="1" t="s">
        <v>1</v>
      </c>
      <c r="D2" s="2">
        <v>0.5</v>
      </c>
      <c r="E2" s="3">
        <v>0.10299999999999999</v>
      </c>
    </row>
    <row r="3" spans="1:5">
      <c r="A3" s="4">
        <v>1</v>
      </c>
      <c r="B3" s="4">
        <v>36247</v>
      </c>
      <c r="C3" s="4">
        <f>550+1650</f>
        <v>2200</v>
      </c>
      <c r="D3" s="4">
        <f>C3*50/100</f>
        <v>1100</v>
      </c>
      <c r="E3" s="4">
        <f>D3*10.3/100</f>
        <v>113.3</v>
      </c>
    </row>
    <row r="4" spans="1:5">
      <c r="A4" s="4">
        <v>2</v>
      </c>
      <c r="B4" s="4">
        <v>36248</v>
      </c>
      <c r="C4" s="4">
        <f>625+1875</f>
        <v>2500</v>
      </c>
      <c r="D4" s="4">
        <f t="shared" ref="D4:D67" si="0">C4*50/100</f>
        <v>1250</v>
      </c>
      <c r="E4" s="4">
        <f t="shared" ref="E4:E67" si="1">D4*10.3/100</f>
        <v>128.75</v>
      </c>
    </row>
    <row r="5" spans="1:5">
      <c r="A5" s="4">
        <v>3</v>
      </c>
      <c r="B5" s="4">
        <v>36249</v>
      </c>
      <c r="C5" s="4">
        <f>625+1875</f>
        <v>2500</v>
      </c>
      <c r="D5" s="4">
        <f t="shared" si="0"/>
        <v>1250</v>
      </c>
      <c r="E5" s="4">
        <f t="shared" si="1"/>
        <v>128.75</v>
      </c>
    </row>
    <row r="6" spans="1:5">
      <c r="A6" s="4">
        <v>4</v>
      </c>
      <c r="B6" s="4">
        <v>36250</v>
      </c>
      <c r="C6" s="4">
        <f>412.5+1237.5</f>
        <v>1650</v>
      </c>
      <c r="D6" s="4">
        <f t="shared" si="0"/>
        <v>825</v>
      </c>
      <c r="E6" s="4">
        <f t="shared" si="1"/>
        <v>84.974999999999994</v>
      </c>
    </row>
    <row r="7" spans="1:5">
      <c r="A7" s="4">
        <v>5</v>
      </c>
      <c r="B7" s="4">
        <v>36251</v>
      </c>
      <c r="C7" s="4">
        <f>412.5+1237.5</f>
        <v>1650</v>
      </c>
      <c r="D7" s="4">
        <f t="shared" si="0"/>
        <v>825</v>
      </c>
      <c r="E7" s="4">
        <f t="shared" si="1"/>
        <v>84.974999999999994</v>
      </c>
    </row>
    <row r="8" spans="1:5">
      <c r="A8" s="4">
        <v>6</v>
      </c>
      <c r="B8" s="4">
        <v>36252</v>
      </c>
      <c r="C8" s="4">
        <f>312.5+937.5</f>
        <v>1250</v>
      </c>
      <c r="D8" s="4">
        <f t="shared" si="0"/>
        <v>625</v>
      </c>
      <c r="E8" s="4">
        <f t="shared" si="1"/>
        <v>64.375</v>
      </c>
    </row>
    <row r="9" spans="1:5">
      <c r="A9" s="4">
        <v>7</v>
      </c>
      <c r="B9" s="4">
        <v>36253</v>
      </c>
      <c r="C9" s="4">
        <f>325+975</f>
        <v>1300</v>
      </c>
      <c r="D9" s="4">
        <f t="shared" si="0"/>
        <v>650</v>
      </c>
      <c r="E9" s="4">
        <f t="shared" si="1"/>
        <v>66.95</v>
      </c>
    </row>
    <row r="10" spans="1:5">
      <c r="A10" s="4">
        <v>8</v>
      </c>
      <c r="B10" s="4">
        <v>36254</v>
      </c>
      <c r="C10" s="4">
        <f>950+2850</f>
        <v>3800</v>
      </c>
      <c r="D10" s="4">
        <f t="shared" si="0"/>
        <v>1900</v>
      </c>
      <c r="E10" s="4">
        <f t="shared" si="1"/>
        <v>195.7</v>
      </c>
    </row>
    <row r="11" spans="1:5">
      <c r="A11" s="4">
        <v>9</v>
      </c>
      <c r="B11" s="4">
        <v>36255</v>
      </c>
      <c r="C11" s="4">
        <f>312.5+937.5</f>
        <v>1250</v>
      </c>
      <c r="D11" s="4">
        <f t="shared" si="0"/>
        <v>625</v>
      </c>
      <c r="E11" s="4">
        <f t="shared" si="1"/>
        <v>64.375</v>
      </c>
    </row>
    <row r="12" spans="1:5">
      <c r="A12" s="4">
        <v>10</v>
      </c>
      <c r="B12" s="4">
        <v>36256</v>
      </c>
      <c r="C12" s="4">
        <f>1250*5</f>
        <v>6250</v>
      </c>
      <c r="D12" s="4">
        <f t="shared" si="0"/>
        <v>3125</v>
      </c>
      <c r="E12" s="4">
        <f t="shared" si="1"/>
        <v>321.87500000000006</v>
      </c>
    </row>
    <row r="13" spans="1:5">
      <c r="A13" s="4">
        <v>11</v>
      </c>
      <c r="B13" s="4">
        <v>36257</v>
      </c>
      <c r="C13" s="4">
        <f>1250*5</f>
        <v>6250</v>
      </c>
      <c r="D13" s="4">
        <f t="shared" si="0"/>
        <v>3125</v>
      </c>
      <c r="E13" s="4">
        <f t="shared" si="1"/>
        <v>321.87500000000006</v>
      </c>
    </row>
    <row r="14" spans="1:5">
      <c r="A14" s="4">
        <v>12</v>
      </c>
      <c r="B14" s="4">
        <v>36258</v>
      </c>
      <c r="C14" s="4">
        <f>412.5+1237.5</f>
        <v>1650</v>
      </c>
      <c r="D14" s="4">
        <f t="shared" si="0"/>
        <v>825</v>
      </c>
      <c r="E14" s="4">
        <f t="shared" si="1"/>
        <v>84.974999999999994</v>
      </c>
    </row>
    <row r="15" spans="1:5">
      <c r="A15" s="4">
        <v>13</v>
      </c>
      <c r="B15" s="4">
        <v>36259</v>
      </c>
      <c r="C15" s="4">
        <v>0</v>
      </c>
      <c r="D15" s="4">
        <f t="shared" si="0"/>
        <v>0</v>
      </c>
      <c r="E15" s="4">
        <f t="shared" si="1"/>
        <v>0</v>
      </c>
    </row>
    <row r="16" spans="1:5">
      <c r="A16" s="4">
        <v>14</v>
      </c>
      <c r="B16" s="4">
        <v>36260</v>
      </c>
      <c r="C16" s="4">
        <f>1650*3</f>
        <v>4950</v>
      </c>
      <c r="D16" s="4">
        <f t="shared" si="0"/>
        <v>2475</v>
      </c>
      <c r="E16" s="4">
        <f t="shared" si="1"/>
        <v>254.92500000000001</v>
      </c>
    </row>
    <row r="17" spans="1:5">
      <c r="A17" s="4">
        <v>15</v>
      </c>
      <c r="B17" s="4">
        <v>36261</v>
      </c>
      <c r="C17" s="4">
        <f>1650*2</f>
        <v>3300</v>
      </c>
      <c r="D17" s="4">
        <f t="shared" si="0"/>
        <v>1650</v>
      </c>
      <c r="E17" s="4">
        <f t="shared" si="1"/>
        <v>169.95</v>
      </c>
    </row>
    <row r="18" spans="1:5">
      <c r="A18" s="4">
        <v>16</v>
      </c>
      <c r="B18" s="4">
        <v>36262</v>
      </c>
      <c r="C18" s="4">
        <v>0</v>
      </c>
      <c r="D18" s="4">
        <f t="shared" si="0"/>
        <v>0</v>
      </c>
      <c r="E18" s="4">
        <f t="shared" si="1"/>
        <v>0</v>
      </c>
    </row>
    <row r="19" spans="1:5">
      <c r="A19" s="4">
        <v>17</v>
      </c>
      <c r="B19" s="4">
        <v>36263</v>
      </c>
      <c r="C19" s="4">
        <v>0</v>
      </c>
      <c r="D19" s="4">
        <f t="shared" si="0"/>
        <v>0</v>
      </c>
      <c r="E19" s="4">
        <f t="shared" si="1"/>
        <v>0</v>
      </c>
    </row>
    <row r="20" spans="1:5">
      <c r="A20" s="4">
        <v>18</v>
      </c>
      <c r="B20" s="4">
        <v>36264</v>
      </c>
      <c r="C20" s="4">
        <v>1100</v>
      </c>
      <c r="D20" s="4">
        <f t="shared" si="0"/>
        <v>550</v>
      </c>
      <c r="E20" s="4">
        <f t="shared" si="1"/>
        <v>56.65</v>
      </c>
    </row>
    <row r="21" spans="1:5">
      <c r="A21" s="4">
        <v>19</v>
      </c>
      <c r="B21" s="4">
        <v>36265</v>
      </c>
      <c r="C21" s="4">
        <v>0</v>
      </c>
      <c r="D21" s="4">
        <f t="shared" si="0"/>
        <v>0</v>
      </c>
      <c r="E21" s="4">
        <f t="shared" si="1"/>
        <v>0</v>
      </c>
    </row>
    <row r="22" spans="1:5">
      <c r="A22" s="4">
        <v>20</v>
      </c>
      <c r="B22" s="4">
        <v>36266</v>
      </c>
      <c r="C22" s="4">
        <v>6250</v>
      </c>
      <c r="D22" s="4">
        <f t="shared" si="0"/>
        <v>3125</v>
      </c>
      <c r="E22" s="4">
        <f t="shared" si="1"/>
        <v>321.87500000000006</v>
      </c>
    </row>
    <row r="23" spans="1:5">
      <c r="A23" s="4">
        <v>21</v>
      </c>
      <c r="B23" s="4">
        <v>36267</v>
      </c>
      <c r="C23" s="4">
        <v>6250</v>
      </c>
      <c r="D23" s="4">
        <f t="shared" si="0"/>
        <v>3125</v>
      </c>
      <c r="E23" s="4">
        <f t="shared" si="1"/>
        <v>321.87500000000006</v>
      </c>
    </row>
    <row r="24" spans="1:5">
      <c r="A24" s="4">
        <v>22</v>
      </c>
      <c r="B24" s="4">
        <v>36268</v>
      </c>
      <c r="C24" s="4">
        <f>1250*4</f>
        <v>5000</v>
      </c>
      <c r="D24" s="4">
        <f t="shared" si="0"/>
        <v>2500</v>
      </c>
      <c r="E24" s="4">
        <f t="shared" si="1"/>
        <v>257.5</v>
      </c>
    </row>
    <row r="25" spans="1:5">
      <c r="A25" s="4">
        <v>23</v>
      </c>
      <c r="B25" s="4">
        <v>36269</v>
      </c>
      <c r="C25" s="4">
        <f>1250*6</f>
        <v>7500</v>
      </c>
      <c r="D25" s="4">
        <f t="shared" si="0"/>
        <v>3750</v>
      </c>
      <c r="E25" s="4">
        <f t="shared" si="1"/>
        <v>386.25</v>
      </c>
    </row>
    <row r="26" spans="1:5">
      <c r="A26" s="4">
        <v>24</v>
      </c>
      <c r="B26" s="4">
        <v>36270</v>
      </c>
      <c r="C26" s="4">
        <f>1250*3</f>
        <v>3750</v>
      </c>
      <c r="D26" s="4">
        <f t="shared" si="0"/>
        <v>1875</v>
      </c>
      <c r="E26" s="4">
        <f t="shared" si="1"/>
        <v>193.125</v>
      </c>
    </row>
    <row r="27" spans="1:5">
      <c r="A27" s="4">
        <v>25</v>
      </c>
      <c r="B27" s="4">
        <v>36271</v>
      </c>
      <c r="C27" s="4">
        <v>0</v>
      </c>
      <c r="D27" s="4">
        <f t="shared" si="0"/>
        <v>0</v>
      </c>
      <c r="E27" s="4">
        <f t="shared" si="1"/>
        <v>0</v>
      </c>
    </row>
    <row r="28" spans="1:5">
      <c r="A28" s="4">
        <v>26</v>
      </c>
      <c r="B28" s="4">
        <v>36272</v>
      </c>
      <c r="C28" s="4">
        <v>1250</v>
      </c>
      <c r="D28" s="4">
        <f t="shared" si="0"/>
        <v>625</v>
      </c>
      <c r="E28" s="4">
        <f t="shared" si="1"/>
        <v>64.375</v>
      </c>
    </row>
    <row r="29" spans="1:5">
      <c r="A29" s="4">
        <v>27</v>
      </c>
      <c r="B29" s="4">
        <v>36273</v>
      </c>
      <c r="C29" s="4">
        <v>0</v>
      </c>
      <c r="D29" s="4">
        <f t="shared" si="0"/>
        <v>0</v>
      </c>
      <c r="E29" s="4">
        <f t="shared" si="1"/>
        <v>0</v>
      </c>
    </row>
    <row r="30" spans="1:5">
      <c r="A30" s="4">
        <v>28</v>
      </c>
      <c r="B30" s="4">
        <v>36274</v>
      </c>
      <c r="C30" s="4">
        <v>0</v>
      </c>
      <c r="D30" s="4">
        <f t="shared" si="0"/>
        <v>0</v>
      </c>
      <c r="E30" s="4">
        <f t="shared" si="1"/>
        <v>0</v>
      </c>
    </row>
    <row r="31" spans="1:5">
      <c r="A31" s="4">
        <v>29</v>
      </c>
      <c r="B31" s="4">
        <v>36275</v>
      </c>
      <c r="C31" s="4">
        <v>0</v>
      </c>
      <c r="D31" s="4">
        <f t="shared" si="0"/>
        <v>0</v>
      </c>
      <c r="E31" s="4">
        <f t="shared" si="1"/>
        <v>0</v>
      </c>
    </row>
    <row r="32" spans="1:5">
      <c r="A32" s="4">
        <v>30</v>
      </c>
      <c r="B32" s="4">
        <v>36276</v>
      </c>
      <c r="C32" s="4">
        <f>14*1400</f>
        <v>19600</v>
      </c>
      <c r="D32" s="4">
        <f t="shared" si="0"/>
        <v>9800</v>
      </c>
      <c r="E32" s="4">
        <f t="shared" si="1"/>
        <v>1009.4</v>
      </c>
    </row>
    <row r="33" spans="1:5">
      <c r="A33" s="4">
        <v>31</v>
      </c>
      <c r="B33" s="4">
        <v>36277</v>
      </c>
      <c r="C33" s="4">
        <f>412.5+1237.5</f>
        <v>1650</v>
      </c>
      <c r="D33" s="4">
        <f t="shared" si="0"/>
        <v>825</v>
      </c>
      <c r="E33" s="4">
        <f t="shared" si="1"/>
        <v>84.974999999999994</v>
      </c>
    </row>
    <row r="34" spans="1:5">
      <c r="A34" s="4">
        <v>32</v>
      </c>
      <c r="B34" s="4">
        <v>36278</v>
      </c>
      <c r="C34" s="4">
        <v>1100</v>
      </c>
      <c r="D34" s="4">
        <f t="shared" si="0"/>
        <v>550</v>
      </c>
      <c r="E34" s="4">
        <f t="shared" si="1"/>
        <v>56.65</v>
      </c>
    </row>
    <row r="35" spans="1:5">
      <c r="A35" s="4">
        <v>33</v>
      </c>
      <c r="B35" s="4">
        <v>36279</v>
      </c>
      <c r="C35" s="4">
        <f>312.5+937.5</f>
        <v>1250</v>
      </c>
      <c r="D35" s="4">
        <f t="shared" si="0"/>
        <v>625</v>
      </c>
      <c r="E35" s="4">
        <f t="shared" si="1"/>
        <v>64.375</v>
      </c>
    </row>
    <row r="36" spans="1:5">
      <c r="A36" s="4">
        <v>34</v>
      </c>
      <c r="B36" s="4">
        <v>36280</v>
      </c>
      <c r="C36" s="4">
        <f>1250*2</f>
        <v>2500</v>
      </c>
      <c r="D36" s="4">
        <f t="shared" si="0"/>
        <v>1250</v>
      </c>
      <c r="E36" s="4">
        <f t="shared" si="1"/>
        <v>128.75</v>
      </c>
    </row>
    <row r="37" spans="1:5">
      <c r="A37" s="4">
        <v>35</v>
      </c>
      <c r="B37" s="4">
        <v>36281</v>
      </c>
      <c r="C37" s="4">
        <v>1250</v>
      </c>
      <c r="D37" s="4">
        <f t="shared" si="0"/>
        <v>625</v>
      </c>
      <c r="E37" s="4">
        <f t="shared" si="1"/>
        <v>64.375</v>
      </c>
    </row>
    <row r="38" spans="1:5">
      <c r="A38" s="4">
        <v>36</v>
      </c>
      <c r="B38" s="4">
        <v>36282</v>
      </c>
      <c r="C38" s="4">
        <v>1250</v>
      </c>
      <c r="D38" s="4">
        <f t="shared" si="0"/>
        <v>625</v>
      </c>
      <c r="E38" s="4">
        <f t="shared" si="1"/>
        <v>64.375</v>
      </c>
    </row>
    <row r="39" spans="1:5">
      <c r="A39" s="4">
        <v>37</v>
      </c>
      <c r="B39" s="4">
        <v>36283</v>
      </c>
      <c r="C39" s="4">
        <v>0</v>
      </c>
      <c r="D39" s="4">
        <f t="shared" si="0"/>
        <v>0</v>
      </c>
      <c r="E39" s="4">
        <f t="shared" si="1"/>
        <v>0</v>
      </c>
    </row>
    <row r="40" spans="1:5">
      <c r="A40" s="4">
        <v>38</v>
      </c>
      <c r="B40" s="4">
        <v>36284</v>
      </c>
      <c r="C40" s="4">
        <f>1250*3</f>
        <v>3750</v>
      </c>
      <c r="D40" s="4">
        <f t="shared" si="0"/>
        <v>1875</v>
      </c>
      <c r="E40" s="4">
        <f t="shared" si="1"/>
        <v>193.125</v>
      </c>
    </row>
    <row r="41" spans="1:5">
      <c r="A41" s="4">
        <v>39</v>
      </c>
      <c r="B41" s="4">
        <v>36285</v>
      </c>
      <c r="C41" s="4">
        <f>1650*3</f>
        <v>4950</v>
      </c>
      <c r="D41" s="4">
        <f t="shared" si="0"/>
        <v>2475</v>
      </c>
      <c r="E41" s="4">
        <f t="shared" si="1"/>
        <v>254.92500000000001</v>
      </c>
    </row>
    <row r="42" spans="1:5">
      <c r="A42" s="4">
        <v>40</v>
      </c>
      <c r="B42" s="4">
        <v>36286</v>
      </c>
      <c r="C42" s="4">
        <f>312.5+937.5</f>
        <v>1250</v>
      </c>
      <c r="D42" s="4">
        <f t="shared" si="0"/>
        <v>625</v>
      </c>
      <c r="E42" s="4">
        <f t="shared" si="1"/>
        <v>64.375</v>
      </c>
    </row>
    <row r="43" spans="1:5">
      <c r="A43" s="4">
        <v>41</v>
      </c>
      <c r="B43" s="4">
        <v>36287</v>
      </c>
      <c r="C43" s="4">
        <v>0</v>
      </c>
      <c r="D43" s="4">
        <f t="shared" si="0"/>
        <v>0</v>
      </c>
      <c r="E43" s="4">
        <f t="shared" si="1"/>
        <v>0</v>
      </c>
    </row>
    <row r="44" spans="1:5">
      <c r="A44" s="4">
        <v>42</v>
      </c>
      <c r="B44" s="4">
        <v>36288</v>
      </c>
      <c r="C44" s="4">
        <v>0</v>
      </c>
      <c r="D44" s="4">
        <f t="shared" si="0"/>
        <v>0</v>
      </c>
      <c r="E44" s="4">
        <f t="shared" si="1"/>
        <v>0</v>
      </c>
    </row>
    <row r="45" spans="1:5">
      <c r="A45" s="4">
        <v>43</v>
      </c>
      <c r="B45" s="4">
        <v>36289</v>
      </c>
      <c r="C45" s="4">
        <v>0</v>
      </c>
      <c r="D45" s="4">
        <f t="shared" si="0"/>
        <v>0</v>
      </c>
      <c r="E45" s="4">
        <f t="shared" si="1"/>
        <v>0</v>
      </c>
    </row>
    <row r="46" spans="1:5">
      <c r="A46" s="4">
        <v>44</v>
      </c>
      <c r="B46" s="4">
        <v>36290</v>
      </c>
      <c r="C46" s="4">
        <f>1250*2</f>
        <v>2500</v>
      </c>
      <c r="D46" s="4">
        <f t="shared" si="0"/>
        <v>1250</v>
      </c>
      <c r="E46" s="4">
        <f t="shared" si="1"/>
        <v>128.75</v>
      </c>
    </row>
    <row r="47" spans="1:5">
      <c r="A47" s="4">
        <v>45</v>
      </c>
      <c r="B47" s="4">
        <v>36291</v>
      </c>
      <c r="C47" s="4">
        <f>1650*2</f>
        <v>3300</v>
      </c>
      <c r="D47" s="4">
        <f t="shared" si="0"/>
        <v>1650</v>
      </c>
      <c r="E47" s="4">
        <f t="shared" si="1"/>
        <v>169.95</v>
      </c>
    </row>
    <row r="48" spans="1:5">
      <c r="A48" s="4">
        <v>46</v>
      </c>
      <c r="B48" s="4">
        <v>36292</v>
      </c>
      <c r="C48" s="4">
        <v>0</v>
      </c>
      <c r="D48" s="4">
        <f t="shared" si="0"/>
        <v>0</v>
      </c>
      <c r="E48" s="4">
        <f t="shared" si="1"/>
        <v>0</v>
      </c>
    </row>
    <row r="49" spans="1:5">
      <c r="A49" s="4">
        <v>47</v>
      </c>
      <c r="B49" s="4">
        <v>36293</v>
      </c>
      <c r="C49" s="4">
        <v>0</v>
      </c>
      <c r="D49" s="4">
        <f t="shared" si="0"/>
        <v>0</v>
      </c>
      <c r="E49" s="4">
        <f t="shared" si="1"/>
        <v>0</v>
      </c>
    </row>
    <row r="50" spans="1:5">
      <c r="A50" s="4">
        <v>48</v>
      </c>
      <c r="B50" s="4">
        <v>36294</v>
      </c>
      <c r="C50" s="4">
        <f>1400*7</f>
        <v>9800</v>
      </c>
      <c r="D50" s="4">
        <f t="shared" si="0"/>
        <v>4900</v>
      </c>
      <c r="E50" s="4">
        <f t="shared" si="1"/>
        <v>504.7</v>
      </c>
    </row>
    <row r="51" spans="1:5">
      <c r="A51" s="4">
        <v>49</v>
      </c>
      <c r="B51" s="4">
        <v>36295</v>
      </c>
      <c r="C51" s="4">
        <f>1250*2</f>
        <v>2500</v>
      </c>
      <c r="D51" s="4">
        <f t="shared" si="0"/>
        <v>1250</v>
      </c>
      <c r="E51" s="4">
        <f t="shared" si="1"/>
        <v>128.75</v>
      </c>
    </row>
    <row r="52" spans="1:5">
      <c r="A52" s="4">
        <v>50</v>
      </c>
      <c r="B52" s="4">
        <v>36296</v>
      </c>
      <c r="C52" s="4">
        <v>0</v>
      </c>
      <c r="D52" s="4">
        <f t="shared" si="0"/>
        <v>0</v>
      </c>
      <c r="E52" s="4">
        <f t="shared" si="1"/>
        <v>0</v>
      </c>
    </row>
    <row r="53" spans="1:5">
      <c r="A53" s="4">
        <v>51</v>
      </c>
      <c r="B53" s="4">
        <v>36297</v>
      </c>
      <c r="C53" s="4">
        <v>0</v>
      </c>
      <c r="D53" s="4">
        <f t="shared" si="0"/>
        <v>0</v>
      </c>
      <c r="E53" s="4">
        <f t="shared" si="1"/>
        <v>0</v>
      </c>
    </row>
    <row r="54" spans="1:5">
      <c r="A54" s="4">
        <v>52</v>
      </c>
      <c r="B54" s="4">
        <v>36298</v>
      </c>
      <c r="C54" s="4">
        <v>1650</v>
      </c>
      <c r="D54" s="4">
        <f t="shared" si="0"/>
        <v>825</v>
      </c>
      <c r="E54" s="4">
        <f t="shared" si="1"/>
        <v>84.974999999999994</v>
      </c>
    </row>
    <row r="55" spans="1:5">
      <c r="A55" s="4">
        <v>53</v>
      </c>
      <c r="B55" s="4">
        <v>36299</v>
      </c>
      <c r="C55" s="4">
        <f>1650*3</f>
        <v>4950</v>
      </c>
      <c r="D55" s="4">
        <f t="shared" si="0"/>
        <v>2475</v>
      </c>
      <c r="E55" s="4">
        <f t="shared" si="1"/>
        <v>254.92500000000001</v>
      </c>
    </row>
    <row r="56" spans="1:5">
      <c r="A56" s="4">
        <v>54</v>
      </c>
      <c r="B56" s="4">
        <v>36300</v>
      </c>
      <c r="C56" s="4">
        <v>0</v>
      </c>
      <c r="D56" s="4">
        <f t="shared" si="0"/>
        <v>0</v>
      </c>
      <c r="E56" s="4">
        <f t="shared" si="1"/>
        <v>0</v>
      </c>
    </row>
    <row r="57" spans="1:5">
      <c r="A57" s="4">
        <v>55</v>
      </c>
      <c r="B57" s="4">
        <v>36301</v>
      </c>
      <c r="C57" s="4">
        <v>1650</v>
      </c>
      <c r="D57" s="4">
        <f t="shared" si="0"/>
        <v>825</v>
      </c>
      <c r="E57" s="4">
        <f t="shared" si="1"/>
        <v>84.974999999999994</v>
      </c>
    </row>
    <row r="58" spans="1:5">
      <c r="A58" s="4">
        <v>56</v>
      </c>
      <c r="B58" s="4">
        <v>36302</v>
      </c>
      <c r="C58" s="4">
        <v>1250</v>
      </c>
      <c r="D58" s="4">
        <f t="shared" si="0"/>
        <v>625</v>
      </c>
      <c r="E58" s="4">
        <f t="shared" si="1"/>
        <v>64.375</v>
      </c>
    </row>
    <row r="59" spans="1:5">
      <c r="A59" s="4">
        <v>57</v>
      </c>
      <c r="B59" s="4">
        <v>36303</v>
      </c>
      <c r="C59" s="4">
        <v>0</v>
      </c>
      <c r="D59" s="4">
        <f t="shared" si="0"/>
        <v>0</v>
      </c>
      <c r="E59" s="4">
        <f t="shared" si="1"/>
        <v>0</v>
      </c>
    </row>
    <row r="60" spans="1:5">
      <c r="A60" s="4">
        <v>58</v>
      </c>
      <c r="B60" s="4">
        <v>36304</v>
      </c>
      <c r="C60" s="4">
        <f>1250*2</f>
        <v>2500</v>
      </c>
      <c r="D60" s="4">
        <f t="shared" si="0"/>
        <v>1250</v>
      </c>
      <c r="E60" s="4">
        <f t="shared" si="1"/>
        <v>128.75</v>
      </c>
    </row>
    <row r="61" spans="1:5">
      <c r="A61" s="4">
        <v>59</v>
      </c>
      <c r="B61" s="4">
        <v>36305</v>
      </c>
      <c r="C61" s="4">
        <v>1250</v>
      </c>
      <c r="D61" s="4">
        <f t="shared" si="0"/>
        <v>625</v>
      </c>
      <c r="E61" s="4">
        <f t="shared" si="1"/>
        <v>64.375</v>
      </c>
    </row>
    <row r="62" spans="1:5">
      <c r="A62" s="4">
        <v>60</v>
      </c>
      <c r="B62" s="4">
        <v>36306</v>
      </c>
      <c r="C62" s="4">
        <f>1250*3</f>
        <v>3750</v>
      </c>
      <c r="D62" s="4">
        <f t="shared" si="0"/>
        <v>1875</v>
      </c>
      <c r="E62" s="4">
        <f t="shared" si="1"/>
        <v>193.125</v>
      </c>
    </row>
    <row r="63" spans="1:5">
      <c r="A63" s="4">
        <v>61</v>
      </c>
      <c r="B63" s="4">
        <v>36307</v>
      </c>
      <c r="C63" s="4">
        <v>0</v>
      </c>
      <c r="D63" s="4">
        <f t="shared" si="0"/>
        <v>0</v>
      </c>
      <c r="E63" s="4">
        <f t="shared" si="1"/>
        <v>0</v>
      </c>
    </row>
    <row r="64" spans="1:5">
      <c r="A64" s="4">
        <v>62</v>
      </c>
      <c r="B64" s="4">
        <v>36308</v>
      </c>
      <c r="C64" s="4">
        <v>0</v>
      </c>
      <c r="D64" s="4">
        <f t="shared" si="0"/>
        <v>0</v>
      </c>
      <c r="E64" s="4">
        <f t="shared" si="1"/>
        <v>0</v>
      </c>
    </row>
    <row r="65" spans="1:5">
      <c r="A65" s="4">
        <v>63</v>
      </c>
      <c r="B65" s="4">
        <v>36309</v>
      </c>
      <c r="C65" s="4">
        <v>0</v>
      </c>
      <c r="D65" s="4">
        <f t="shared" si="0"/>
        <v>0</v>
      </c>
      <c r="E65" s="4">
        <f t="shared" si="1"/>
        <v>0</v>
      </c>
    </row>
    <row r="66" spans="1:5">
      <c r="A66" s="4">
        <v>64</v>
      </c>
      <c r="B66" s="4">
        <v>36310</v>
      </c>
      <c r="C66" s="4">
        <f>1250*2</f>
        <v>2500</v>
      </c>
      <c r="D66" s="4">
        <f t="shared" si="0"/>
        <v>1250</v>
      </c>
      <c r="E66" s="4">
        <f t="shared" si="1"/>
        <v>128.75</v>
      </c>
    </row>
    <row r="67" spans="1:5">
      <c r="A67" s="4">
        <v>65</v>
      </c>
      <c r="B67" s="4">
        <v>36311</v>
      </c>
      <c r="C67" s="4">
        <v>1250</v>
      </c>
      <c r="D67" s="4">
        <f t="shared" si="0"/>
        <v>625</v>
      </c>
      <c r="E67" s="4">
        <f t="shared" si="1"/>
        <v>64.375</v>
      </c>
    </row>
    <row r="68" spans="1:5">
      <c r="A68" s="4">
        <v>66</v>
      </c>
      <c r="B68" s="4">
        <v>36312</v>
      </c>
      <c r="C68" s="4">
        <v>1250</v>
      </c>
      <c r="D68" s="4">
        <f t="shared" ref="D68:D131" si="2">C68*50/100</f>
        <v>625</v>
      </c>
      <c r="E68" s="4">
        <f t="shared" ref="E68:E131" si="3">D68*10.3/100</f>
        <v>64.375</v>
      </c>
    </row>
    <row r="69" spans="1:5">
      <c r="A69" s="4">
        <v>67</v>
      </c>
      <c r="B69" s="4">
        <v>36313</v>
      </c>
      <c r="C69" s="4">
        <v>1250</v>
      </c>
      <c r="D69" s="4">
        <f t="shared" si="2"/>
        <v>625</v>
      </c>
      <c r="E69" s="4">
        <f t="shared" si="3"/>
        <v>64.375</v>
      </c>
    </row>
    <row r="70" spans="1:5">
      <c r="A70" s="4">
        <v>68</v>
      </c>
      <c r="B70" s="4">
        <v>36314</v>
      </c>
      <c r="C70" s="4">
        <v>1250</v>
      </c>
      <c r="D70" s="4">
        <f t="shared" si="2"/>
        <v>625</v>
      </c>
      <c r="E70" s="4">
        <f t="shared" si="3"/>
        <v>64.375</v>
      </c>
    </row>
    <row r="71" spans="1:5">
      <c r="A71" s="4">
        <v>69</v>
      </c>
      <c r="B71" s="4">
        <v>36315</v>
      </c>
      <c r="C71" s="4">
        <v>0</v>
      </c>
      <c r="D71" s="4">
        <f t="shared" si="2"/>
        <v>0</v>
      </c>
      <c r="E71" s="4">
        <f t="shared" si="3"/>
        <v>0</v>
      </c>
    </row>
    <row r="72" spans="1:5">
      <c r="A72" s="4">
        <v>70</v>
      </c>
      <c r="B72" s="4">
        <v>36316</v>
      </c>
      <c r="C72" s="4">
        <v>1400</v>
      </c>
      <c r="D72" s="4">
        <f t="shared" si="2"/>
        <v>700</v>
      </c>
      <c r="E72" s="4">
        <f t="shared" si="3"/>
        <v>72.100000000000009</v>
      </c>
    </row>
    <row r="73" spans="1:5">
      <c r="A73" s="4">
        <v>71</v>
      </c>
      <c r="B73" s="4">
        <v>36317</v>
      </c>
      <c r="C73" s="4">
        <v>1650</v>
      </c>
      <c r="D73" s="4">
        <f t="shared" si="2"/>
        <v>825</v>
      </c>
      <c r="E73" s="4">
        <f t="shared" si="3"/>
        <v>84.974999999999994</v>
      </c>
    </row>
    <row r="74" spans="1:5">
      <c r="A74" s="4">
        <v>72</v>
      </c>
      <c r="B74" s="4">
        <v>36318</v>
      </c>
      <c r="C74" s="4">
        <v>1400</v>
      </c>
      <c r="D74" s="4">
        <f t="shared" si="2"/>
        <v>700</v>
      </c>
      <c r="E74" s="4">
        <f t="shared" si="3"/>
        <v>72.100000000000009</v>
      </c>
    </row>
    <row r="75" spans="1:5">
      <c r="A75" s="4">
        <v>73</v>
      </c>
      <c r="B75" s="4">
        <v>36319</v>
      </c>
      <c r="C75" s="4">
        <f>1900*3</f>
        <v>5700</v>
      </c>
      <c r="D75" s="4">
        <f t="shared" si="2"/>
        <v>2850</v>
      </c>
      <c r="E75" s="4">
        <f t="shared" si="3"/>
        <v>293.55</v>
      </c>
    </row>
    <row r="76" spans="1:5">
      <c r="A76" s="4">
        <v>74</v>
      </c>
      <c r="B76" s="4">
        <v>36320</v>
      </c>
      <c r="C76" s="4">
        <v>0</v>
      </c>
      <c r="D76" s="4">
        <f t="shared" si="2"/>
        <v>0</v>
      </c>
      <c r="E76" s="4">
        <f t="shared" si="3"/>
        <v>0</v>
      </c>
    </row>
    <row r="77" spans="1:5">
      <c r="A77" s="4">
        <v>75</v>
      </c>
      <c r="B77" s="4">
        <v>36321</v>
      </c>
      <c r="C77" s="4">
        <v>0</v>
      </c>
      <c r="D77" s="4">
        <f t="shared" si="2"/>
        <v>0</v>
      </c>
      <c r="E77" s="4">
        <f t="shared" si="3"/>
        <v>0</v>
      </c>
    </row>
    <row r="78" spans="1:5">
      <c r="A78" s="4">
        <v>76</v>
      </c>
      <c r="B78" s="4">
        <v>36322</v>
      </c>
      <c r="C78" s="4">
        <f>1100*3</f>
        <v>3300</v>
      </c>
      <c r="D78" s="4">
        <f t="shared" si="2"/>
        <v>1650</v>
      </c>
      <c r="E78" s="4">
        <f t="shared" si="3"/>
        <v>169.95</v>
      </c>
    </row>
    <row r="79" spans="1:5">
      <c r="A79" s="4">
        <v>77</v>
      </c>
      <c r="B79" s="4">
        <v>36323</v>
      </c>
      <c r="C79" s="4">
        <v>1250</v>
      </c>
      <c r="D79" s="4">
        <f t="shared" si="2"/>
        <v>625</v>
      </c>
      <c r="E79" s="4">
        <f t="shared" si="3"/>
        <v>64.375</v>
      </c>
    </row>
    <row r="80" spans="1:5">
      <c r="A80" s="4">
        <v>78</v>
      </c>
      <c r="B80" s="4">
        <v>36324</v>
      </c>
      <c r="C80" s="4">
        <v>0</v>
      </c>
      <c r="D80" s="4">
        <f t="shared" si="2"/>
        <v>0</v>
      </c>
      <c r="E80" s="4">
        <f t="shared" si="3"/>
        <v>0</v>
      </c>
    </row>
    <row r="81" spans="1:5">
      <c r="A81" s="4">
        <v>79</v>
      </c>
      <c r="B81" s="4">
        <v>36325</v>
      </c>
      <c r="C81" s="4">
        <v>0</v>
      </c>
      <c r="D81" s="4">
        <f t="shared" si="2"/>
        <v>0</v>
      </c>
      <c r="E81" s="4">
        <f t="shared" si="3"/>
        <v>0</v>
      </c>
    </row>
    <row r="82" spans="1:5">
      <c r="A82" s="4">
        <v>80</v>
      </c>
      <c r="B82" s="4">
        <v>36326</v>
      </c>
      <c r="C82" s="4">
        <v>0</v>
      </c>
      <c r="D82" s="4">
        <f t="shared" si="2"/>
        <v>0</v>
      </c>
      <c r="E82" s="4">
        <f t="shared" si="3"/>
        <v>0</v>
      </c>
    </row>
    <row r="83" spans="1:5">
      <c r="A83" s="4">
        <v>81</v>
      </c>
      <c r="B83" s="4">
        <v>36327</v>
      </c>
      <c r="C83" s="4">
        <v>0</v>
      </c>
      <c r="D83" s="4">
        <f t="shared" si="2"/>
        <v>0</v>
      </c>
      <c r="E83" s="4">
        <f t="shared" si="3"/>
        <v>0</v>
      </c>
    </row>
    <row r="84" spans="1:5">
      <c r="A84" s="4">
        <v>82</v>
      </c>
      <c r="B84" s="4">
        <v>36328</v>
      </c>
      <c r="C84" s="4">
        <v>0</v>
      </c>
      <c r="D84" s="4">
        <f t="shared" si="2"/>
        <v>0</v>
      </c>
      <c r="E84" s="4">
        <f t="shared" si="3"/>
        <v>0</v>
      </c>
    </row>
    <row r="85" spans="1:5">
      <c r="A85" s="4">
        <v>83</v>
      </c>
      <c r="B85" s="4">
        <v>36329</v>
      </c>
      <c r="C85" s="4">
        <v>0</v>
      </c>
      <c r="D85" s="4">
        <f t="shared" si="2"/>
        <v>0</v>
      </c>
      <c r="E85" s="4">
        <f t="shared" si="3"/>
        <v>0</v>
      </c>
    </row>
    <row r="86" spans="1:5">
      <c r="A86" s="4">
        <v>84</v>
      </c>
      <c r="B86" s="4">
        <v>36330</v>
      </c>
      <c r="C86" s="4">
        <f>1250*2</f>
        <v>2500</v>
      </c>
      <c r="D86" s="4">
        <f t="shared" si="2"/>
        <v>1250</v>
      </c>
      <c r="E86" s="4">
        <f t="shared" si="3"/>
        <v>128.75</v>
      </c>
    </row>
    <row r="87" spans="1:5">
      <c r="A87" s="4">
        <v>85</v>
      </c>
      <c r="B87" s="4">
        <v>36331</v>
      </c>
      <c r="C87" s="4">
        <f>1250*2</f>
        <v>2500</v>
      </c>
      <c r="D87" s="4">
        <f t="shared" si="2"/>
        <v>1250</v>
      </c>
      <c r="E87" s="4">
        <f t="shared" si="3"/>
        <v>128.75</v>
      </c>
    </row>
    <row r="88" spans="1:5">
      <c r="A88" s="4">
        <v>86</v>
      </c>
      <c r="B88" s="4">
        <v>36332</v>
      </c>
      <c r="C88" s="4">
        <v>0</v>
      </c>
      <c r="D88" s="4">
        <f t="shared" si="2"/>
        <v>0</v>
      </c>
      <c r="E88" s="4">
        <f t="shared" si="3"/>
        <v>0</v>
      </c>
    </row>
    <row r="89" spans="1:5">
      <c r="A89" s="4">
        <v>87</v>
      </c>
      <c r="B89" s="4">
        <v>36333</v>
      </c>
      <c r="C89" s="4">
        <v>1400</v>
      </c>
      <c r="D89" s="4">
        <f t="shared" si="2"/>
        <v>700</v>
      </c>
      <c r="E89" s="4">
        <f t="shared" si="3"/>
        <v>72.100000000000009</v>
      </c>
    </row>
    <row r="90" spans="1:5">
      <c r="A90" s="4">
        <v>88</v>
      </c>
      <c r="B90" s="4">
        <v>36334</v>
      </c>
      <c r="C90" s="4">
        <v>0</v>
      </c>
      <c r="D90" s="4">
        <f t="shared" si="2"/>
        <v>0</v>
      </c>
      <c r="E90" s="4">
        <f t="shared" si="3"/>
        <v>0</v>
      </c>
    </row>
    <row r="91" spans="1:5">
      <c r="A91" s="4">
        <v>89</v>
      </c>
      <c r="B91" s="4">
        <v>36335</v>
      </c>
      <c r="C91" s="4">
        <f>1250*2</f>
        <v>2500</v>
      </c>
      <c r="D91" s="4">
        <f t="shared" si="2"/>
        <v>1250</v>
      </c>
      <c r="E91" s="4">
        <f t="shared" si="3"/>
        <v>128.75</v>
      </c>
    </row>
    <row r="92" spans="1:5">
      <c r="A92" s="4">
        <v>90</v>
      </c>
      <c r="B92" s="4">
        <v>36336</v>
      </c>
      <c r="C92" s="4">
        <v>1650</v>
      </c>
      <c r="D92" s="4">
        <f t="shared" si="2"/>
        <v>825</v>
      </c>
      <c r="E92" s="4">
        <f t="shared" si="3"/>
        <v>84.974999999999994</v>
      </c>
    </row>
    <row r="93" spans="1:5">
      <c r="A93" s="4">
        <v>91</v>
      </c>
      <c r="B93" s="4">
        <v>36337</v>
      </c>
      <c r="C93" s="4">
        <v>1400</v>
      </c>
      <c r="D93" s="4">
        <f t="shared" si="2"/>
        <v>700</v>
      </c>
      <c r="E93" s="4">
        <f t="shared" si="3"/>
        <v>72.100000000000009</v>
      </c>
    </row>
    <row r="94" spans="1:5">
      <c r="A94" s="4">
        <v>92</v>
      </c>
      <c r="B94" s="4">
        <v>36338</v>
      </c>
      <c r="C94" s="4">
        <v>1400</v>
      </c>
      <c r="D94" s="4">
        <f t="shared" si="2"/>
        <v>700</v>
      </c>
      <c r="E94" s="4">
        <f t="shared" si="3"/>
        <v>72.100000000000009</v>
      </c>
    </row>
    <row r="95" spans="1:5">
      <c r="A95" s="4">
        <v>93</v>
      </c>
      <c r="B95" s="4">
        <v>36339</v>
      </c>
      <c r="C95" s="4">
        <v>1250</v>
      </c>
      <c r="D95" s="4">
        <f t="shared" si="2"/>
        <v>625</v>
      </c>
      <c r="E95" s="4">
        <f t="shared" si="3"/>
        <v>64.375</v>
      </c>
    </row>
    <row r="96" spans="1:5">
      <c r="A96" s="4">
        <v>94</v>
      </c>
      <c r="B96" s="4">
        <v>36340</v>
      </c>
      <c r="C96" s="4">
        <f>1400*2</f>
        <v>2800</v>
      </c>
      <c r="D96" s="4">
        <f t="shared" si="2"/>
        <v>1400</v>
      </c>
      <c r="E96" s="4">
        <f t="shared" si="3"/>
        <v>144.20000000000002</v>
      </c>
    </row>
    <row r="97" spans="1:5">
      <c r="A97" s="4">
        <v>95</v>
      </c>
      <c r="B97" s="4">
        <v>36341</v>
      </c>
      <c r="C97" s="4">
        <v>0</v>
      </c>
      <c r="D97" s="4">
        <f t="shared" si="2"/>
        <v>0</v>
      </c>
      <c r="E97" s="4">
        <f t="shared" si="3"/>
        <v>0</v>
      </c>
    </row>
    <row r="98" spans="1:5">
      <c r="A98" s="4">
        <v>96</v>
      </c>
      <c r="B98" s="4">
        <v>36342</v>
      </c>
      <c r="C98" s="4">
        <f>1650*3</f>
        <v>4950</v>
      </c>
      <c r="D98" s="4">
        <f t="shared" si="2"/>
        <v>2475</v>
      </c>
      <c r="E98" s="4">
        <f t="shared" si="3"/>
        <v>254.92500000000001</v>
      </c>
    </row>
    <row r="99" spans="1:5">
      <c r="A99" s="4">
        <v>97</v>
      </c>
      <c r="B99" s="4">
        <v>36343</v>
      </c>
      <c r="C99" s="4">
        <f>1650*3</f>
        <v>4950</v>
      </c>
      <c r="D99" s="4">
        <f t="shared" si="2"/>
        <v>2475</v>
      </c>
      <c r="E99" s="4">
        <f t="shared" si="3"/>
        <v>254.92500000000001</v>
      </c>
    </row>
    <row r="100" spans="1:5">
      <c r="A100" s="4">
        <v>98</v>
      </c>
      <c r="B100" s="4">
        <v>36344</v>
      </c>
      <c r="C100" s="4">
        <v>0</v>
      </c>
      <c r="D100" s="4">
        <f t="shared" si="2"/>
        <v>0</v>
      </c>
      <c r="E100" s="4">
        <f t="shared" si="3"/>
        <v>0</v>
      </c>
    </row>
    <row r="101" spans="1:5">
      <c r="A101" s="4">
        <v>99</v>
      </c>
      <c r="B101" s="4">
        <v>36345</v>
      </c>
      <c r="C101" s="4">
        <v>1250</v>
      </c>
      <c r="D101" s="4">
        <f t="shared" si="2"/>
        <v>625</v>
      </c>
      <c r="E101" s="4">
        <f t="shared" si="3"/>
        <v>64.375</v>
      </c>
    </row>
    <row r="102" spans="1:5">
      <c r="A102" s="4">
        <v>100</v>
      </c>
      <c r="B102" s="4">
        <v>36346</v>
      </c>
      <c r="C102" s="4">
        <f>1400*4</f>
        <v>5600</v>
      </c>
      <c r="D102" s="4">
        <f t="shared" si="2"/>
        <v>2800</v>
      </c>
      <c r="E102" s="4">
        <f t="shared" si="3"/>
        <v>288.40000000000003</v>
      </c>
    </row>
    <row r="103" spans="1:5">
      <c r="A103" s="4">
        <v>101</v>
      </c>
      <c r="B103" s="4">
        <v>36347</v>
      </c>
      <c r="C103" s="4">
        <f>1100*4</f>
        <v>4400</v>
      </c>
      <c r="D103" s="4">
        <f t="shared" si="2"/>
        <v>2200</v>
      </c>
      <c r="E103" s="4">
        <f t="shared" si="3"/>
        <v>226.6</v>
      </c>
    </row>
    <row r="104" spans="1:5">
      <c r="A104" s="4">
        <v>102</v>
      </c>
      <c r="B104" s="4">
        <v>36348</v>
      </c>
      <c r="C104" s="4">
        <f>475+1425</f>
        <v>1900</v>
      </c>
      <c r="D104" s="4">
        <f t="shared" si="2"/>
        <v>950</v>
      </c>
      <c r="E104" s="4">
        <f t="shared" si="3"/>
        <v>97.85</v>
      </c>
    </row>
    <row r="105" spans="1:5">
      <c r="A105" s="4">
        <v>103</v>
      </c>
      <c r="B105" s="4">
        <v>36349</v>
      </c>
      <c r="C105" s="4">
        <v>0</v>
      </c>
      <c r="D105" s="4">
        <f t="shared" si="2"/>
        <v>0</v>
      </c>
      <c r="E105" s="4">
        <f t="shared" si="3"/>
        <v>0</v>
      </c>
    </row>
    <row r="106" spans="1:5">
      <c r="A106" s="4">
        <v>104</v>
      </c>
      <c r="B106" s="4">
        <v>36350</v>
      </c>
      <c r="C106" s="4">
        <f>1100*2</f>
        <v>2200</v>
      </c>
      <c r="D106" s="4">
        <f t="shared" si="2"/>
        <v>1100</v>
      </c>
      <c r="E106" s="4">
        <f t="shared" si="3"/>
        <v>113.3</v>
      </c>
    </row>
    <row r="107" spans="1:5">
      <c r="A107" s="4">
        <v>105</v>
      </c>
      <c r="B107" s="4">
        <v>36351</v>
      </c>
      <c r="C107" s="4">
        <f>1250*2</f>
        <v>2500</v>
      </c>
      <c r="D107" s="4">
        <f t="shared" si="2"/>
        <v>1250</v>
      </c>
      <c r="E107" s="4">
        <f t="shared" si="3"/>
        <v>128.75</v>
      </c>
    </row>
    <row r="108" spans="1:5">
      <c r="A108" s="4">
        <v>106</v>
      </c>
      <c r="B108" s="4">
        <v>36352</v>
      </c>
      <c r="C108" s="4">
        <f>1250</f>
        <v>1250</v>
      </c>
      <c r="D108" s="4">
        <f t="shared" si="2"/>
        <v>625</v>
      </c>
      <c r="E108" s="4">
        <f t="shared" si="3"/>
        <v>64.375</v>
      </c>
    </row>
    <row r="109" spans="1:5">
      <c r="A109" s="4">
        <v>107</v>
      </c>
      <c r="B109" s="4">
        <v>36353</v>
      </c>
      <c r="C109" s="4">
        <v>1650</v>
      </c>
      <c r="D109" s="4">
        <f t="shared" si="2"/>
        <v>825</v>
      </c>
      <c r="E109" s="4">
        <f t="shared" si="3"/>
        <v>84.974999999999994</v>
      </c>
    </row>
    <row r="110" spans="1:5">
      <c r="A110" s="4">
        <v>108</v>
      </c>
      <c r="B110" s="4">
        <v>36354</v>
      </c>
      <c r="C110" s="4">
        <v>1100</v>
      </c>
      <c r="D110" s="4">
        <f t="shared" si="2"/>
        <v>550</v>
      </c>
      <c r="E110" s="4">
        <f t="shared" si="3"/>
        <v>56.65</v>
      </c>
    </row>
    <row r="111" spans="1:5">
      <c r="A111" s="4">
        <v>109</v>
      </c>
      <c r="B111" s="4">
        <v>36355</v>
      </c>
      <c r="C111" s="4">
        <v>0</v>
      </c>
      <c r="D111" s="4">
        <f t="shared" si="2"/>
        <v>0</v>
      </c>
      <c r="E111" s="4">
        <f t="shared" si="3"/>
        <v>0</v>
      </c>
    </row>
    <row r="112" spans="1:5">
      <c r="A112" s="4">
        <v>110</v>
      </c>
      <c r="B112" s="4">
        <v>36356</v>
      </c>
      <c r="C112" s="4">
        <v>1250</v>
      </c>
      <c r="D112" s="4">
        <f t="shared" si="2"/>
        <v>625</v>
      </c>
      <c r="E112" s="4">
        <f t="shared" si="3"/>
        <v>64.375</v>
      </c>
    </row>
    <row r="113" spans="1:5">
      <c r="A113" s="4">
        <v>111</v>
      </c>
      <c r="B113" s="4">
        <v>36357</v>
      </c>
      <c r="C113" s="4">
        <v>1650</v>
      </c>
      <c r="D113" s="4">
        <f t="shared" si="2"/>
        <v>825</v>
      </c>
      <c r="E113" s="4">
        <f t="shared" si="3"/>
        <v>84.974999999999994</v>
      </c>
    </row>
    <row r="114" spans="1:5">
      <c r="A114" s="4">
        <v>112</v>
      </c>
      <c r="B114" s="4">
        <v>36358</v>
      </c>
      <c r="C114" s="4">
        <v>0</v>
      </c>
      <c r="D114" s="4">
        <f t="shared" si="2"/>
        <v>0</v>
      </c>
      <c r="E114" s="4">
        <f t="shared" si="3"/>
        <v>0</v>
      </c>
    </row>
    <row r="115" spans="1:5">
      <c r="A115" s="4">
        <v>113</v>
      </c>
      <c r="B115" s="4">
        <v>36359</v>
      </c>
      <c r="C115" s="4">
        <v>0</v>
      </c>
      <c r="D115" s="4">
        <f t="shared" si="2"/>
        <v>0</v>
      </c>
      <c r="E115" s="4">
        <f t="shared" si="3"/>
        <v>0</v>
      </c>
    </row>
    <row r="116" spans="1:5">
      <c r="A116" s="4">
        <v>114</v>
      </c>
      <c r="B116" s="4">
        <v>36360</v>
      </c>
      <c r="C116" s="4">
        <v>2900</v>
      </c>
      <c r="D116" s="4">
        <f t="shared" si="2"/>
        <v>1450</v>
      </c>
      <c r="E116" s="4">
        <f t="shared" si="3"/>
        <v>149.35000000000002</v>
      </c>
    </row>
    <row r="117" spans="1:5">
      <c r="A117" s="4">
        <v>115</v>
      </c>
      <c r="B117" s="4">
        <v>36361</v>
      </c>
      <c r="C117" s="4">
        <v>1100</v>
      </c>
      <c r="D117" s="4">
        <f t="shared" si="2"/>
        <v>550</v>
      </c>
      <c r="E117" s="4">
        <f t="shared" si="3"/>
        <v>56.65</v>
      </c>
    </row>
    <row r="118" spans="1:5">
      <c r="A118" s="4">
        <v>116</v>
      </c>
      <c r="B118" s="4">
        <v>36362</v>
      </c>
      <c r="C118" s="4">
        <f>1100*4</f>
        <v>4400</v>
      </c>
      <c r="D118" s="4">
        <f t="shared" si="2"/>
        <v>2200</v>
      </c>
      <c r="E118" s="4">
        <f t="shared" si="3"/>
        <v>226.6</v>
      </c>
    </row>
    <row r="119" spans="1:5">
      <c r="A119" s="4">
        <v>117</v>
      </c>
      <c r="B119" s="4">
        <v>36363</v>
      </c>
      <c r="C119" s="4">
        <v>0</v>
      </c>
      <c r="D119" s="4">
        <f t="shared" si="2"/>
        <v>0</v>
      </c>
      <c r="E119" s="4">
        <f t="shared" si="3"/>
        <v>0</v>
      </c>
    </row>
    <row r="120" spans="1:5">
      <c r="A120" s="4">
        <v>118</v>
      </c>
      <c r="B120" s="4">
        <v>36364</v>
      </c>
      <c r="C120" s="4">
        <v>0</v>
      </c>
      <c r="D120" s="4">
        <f t="shared" si="2"/>
        <v>0</v>
      </c>
      <c r="E120" s="4">
        <f t="shared" si="3"/>
        <v>0</v>
      </c>
    </row>
    <row r="121" spans="1:5">
      <c r="A121" s="4">
        <v>119</v>
      </c>
      <c r="B121" s="4">
        <v>36365</v>
      </c>
      <c r="C121" s="4">
        <f>312.5+937.5</f>
        <v>1250</v>
      </c>
      <c r="D121" s="4">
        <f t="shared" si="2"/>
        <v>625</v>
      </c>
      <c r="E121" s="4">
        <f t="shared" si="3"/>
        <v>64.375</v>
      </c>
    </row>
    <row r="122" spans="1:5">
      <c r="A122" s="4">
        <v>120</v>
      </c>
      <c r="B122" s="4">
        <v>36366</v>
      </c>
      <c r="C122" s="4">
        <v>1100</v>
      </c>
      <c r="D122" s="4">
        <f t="shared" si="2"/>
        <v>550</v>
      </c>
      <c r="E122" s="4">
        <f t="shared" si="3"/>
        <v>56.65</v>
      </c>
    </row>
    <row r="123" spans="1:5">
      <c r="A123" s="4">
        <v>121</v>
      </c>
      <c r="B123" s="4">
        <v>36367</v>
      </c>
      <c r="C123" s="4">
        <v>0</v>
      </c>
      <c r="D123" s="4">
        <f t="shared" si="2"/>
        <v>0</v>
      </c>
      <c r="E123" s="4">
        <f t="shared" si="3"/>
        <v>0</v>
      </c>
    </row>
    <row r="124" spans="1:5">
      <c r="A124" s="4">
        <v>122</v>
      </c>
      <c r="B124" s="4">
        <v>36368</v>
      </c>
      <c r="C124" s="4">
        <f>1400*2</f>
        <v>2800</v>
      </c>
      <c r="D124" s="4">
        <f t="shared" si="2"/>
        <v>1400</v>
      </c>
      <c r="E124" s="4">
        <f t="shared" si="3"/>
        <v>144.20000000000002</v>
      </c>
    </row>
    <row r="125" spans="1:5">
      <c r="A125" s="4">
        <v>123</v>
      </c>
      <c r="B125" s="4">
        <v>36369</v>
      </c>
      <c r="C125" s="4">
        <v>0</v>
      </c>
      <c r="D125" s="4">
        <f t="shared" si="2"/>
        <v>0</v>
      </c>
      <c r="E125" s="4">
        <f t="shared" si="3"/>
        <v>0</v>
      </c>
    </row>
    <row r="126" spans="1:5">
      <c r="A126" s="4">
        <v>124</v>
      </c>
      <c r="B126" s="4">
        <v>36370</v>
      </c>
      <c r="C126" s="4">
        <v>0</v>
      </c>
      <c r="D126" s="4">
        <f t="shared" si="2"/>
        <v>0</v>
      </c>
      <c r="E126" s="4">
        <f t="shared" si="3"/>
        <v>0</v>
      </c>
    </row>
    <row r="127" spans="1:5">
      <c r="A127" s="4">
        <v>125</v>
      </c>
      <c r="B127" s="4">
        <v>36371</v>
      </c>
      <c r="C127" s="4">
        <v>0</v>
      </c>
      <c r="D127" s="4">
        <f t="shared" si="2"/>
        <v>0</v>
      </c>
      <c r="E127" s="4">
        <f t="shared" si="3"/>
        <v>0</v>
      </c>
    </row>
    <row r="128" spans="1:5">
      <c r="A128" s="4">
        <v>126</v>
      </c>
      <c r="B128" s="4">
        <v>36372</v>
      </c>
      <c r="C128" s="4">
        <v>1250</v>
      </c>
      <c r="D128" s="4">
        <f t="shared" si="2"/>
        <v>625</v>
      </c>
      <c r="E128" s="4">
        <f t="shared" si="3"/>
        <v>64.375</v>
      </c>
    </row>
    <row r="129" spans="1:5">
      <c r="A129" s="4">
        <v>127</v>
      </c>
      <c r="B129" s="4">
        <v>36373</v>
      </c>
      <c r="C129" s="4">
        <f>1250*7</f>
        <v>8750</v>
      </c>
      <c r="D129" s="4">
        <f t="shared" si="2"/>
        <v>4375</v>
      </c>
      <c r="E129" s="4">
        <f t="shared" si="3"/>
        <v>450.625</v>
      </c>
    </row>
    <row r="130" spans="1:5">
      <c r="A130" s="4">
        <v>128</v>
      </c>
      <c r="B130" s="4">
        <v>36374</v>
      </c>
      <c r="C130" s="4">
        <v>0</v>
      </c>
      <c r="D130" s="4">
        <f t="shared" si="2"/>
        <v>0</v>
      </c>
      <c r="E130" s="4">
        <f t="shared" si="3"/>
        <v>0</v>
      </c>
    </row>
    <row r="131" spans="1:5">
      <c r="A131" s="4">
        <v>129</v>
      </c>
      <c r="B131" s="4">
        <v>36375</v>
      </c>
      <c r="C131" s="4">
        <v>0</v>
      </c>
      <c r="D131" s="4">
        <f t="shared" si="2"/>
        <v>0</v>
      </c>
      <c r="E131" s="4">
        <f t="shared" si="3"/>
        <v>0</v>
      </c>
    </row>
    <row r="132" spans="1:5">
      <c r="A132" s="4">
        <v>130</v>
      </c>
      <c r="B132" s="4">
        <v>36376</v>
      </c>
      <c r="C132" s="4">
        <v>0</v>
      </c>
      <c r="D132" s="4">
        <f t="shared" ref="D132:D195" si="4">C132*50/100</f>
        <v>0</v>
      </c>
      <c r="E132" s="4">
        <f t="shared" ref="E132:E195" si="5">D132*10.3/100</f>
        <v>0</v>
      </c>
    </row>
    <row r="133" spans="1:5">
      <c r="A133" s="4">
        <v>131</v>
      </c>
      <c r="B133" s="4">
        <v>36377</v>
      </c>
      <c r="C133" s="4">
        <v>0</v>
      </c>
      <c r="D133" s="4">
        <f t="shared" si="4"/>
        <v>0</v>
      </c>
      <c r="E133" s="4">
        <f t="shared" si="5"/>
        <v>0</v>
      </c>
    </row>
    <row r="134" spans="1:5">
      <c r="A134" s="4">
        <v>132</v>
      </c>
      <c r="B134" s="4">
        <v>36378</v>
      </c>
      <c r="C134" s="4">
        <v>1100</v>
      </c>
      <c r="D134" s="4">
        <f t="shared" si="4"/>
        <v>550</v>
      </c>
      <c r="E134" s="4">
        <f t="shared" si="5"/>
        <v>56.65</v>
      </c>
    </row>
    <row r="135" spans="1:5">
      <c r="A135" s="4">
        <v>133</v>
      </c>
      <c r="B135" s="4">
        <v>36379</v>
      </c>
      <c r="C135" s="4">
        <v>1100</v>
      </c>
      <c r="D135" s="4">
        <f t="shared" si="4"/>
        <v>550</v>
      </c>
      <c r="E135" s="4">
        <f t="shared" si="5"/>
        <v>56.65</v>
      </c>
    </row>
    <row r="136" spans="1:5">
      <c r="A136" s="4">
        <v>134</v>
      </c>
      <c r="B136" s="4">
        <v>36380</v>
      </c>
      <c r="C136" s="4">
        <v>0</v>
      </c>
      <c r="D136" s="4">
        <f t="shared" si="4"/>
        <v>0</v>
      </c>
      <c r="E136" s="4">
        <f t="shared" si="5"/>
        <v>0</v>
      </c>
    </row>
    <row r="137" spans="1:5">
      <c r="A137" s="4">
        <v>135</v>
      </c>
      <c r="B137" s="4">
        <v>36381</v>
      </c>
      <c r="C137" s="4">
        <v>0</v>
      </c>
      <c r="D137" s="4">
        <f t="shared" si="4"/>
        <v>0</v>
      </c>
      <c r="E137" s="4">
        <f t="shared" si="5"/>
        <v>0</v>
      </c>
    </row>
    <row r="138" spans="1:5">
      <c r="A138" s="4">
        <v>136</v>
      </c>
      <c r="B138" s="4">
        <v>36382</v>
      </c>
      <c r="C138" s="4">
        <f>1650*2</f>
        <v>3300</v>
      </c>
      <c r="D138" s="4">
        <f t="shared" si="4"/>
        <v>1650</v>
      </c>
      <c r="E138" s="4">
        <f t="shared" si="5"/>
        <v>169.95</v>
      </c>
    </row>
    <row r="139" spans="1:5">
      <c r="A139" s="4">
        <v>137</v>
      </c>
      <c r="B139" s="4">
        <v>36383</v>
      </c>
      <c r="C139" s="4">
        <v>0</v>
      </c>
      <c r="D139" s="4">
        <f t="shared" si="4"/>
        <v>0</v>
      </c>
      <c r="E139" s="4">
        <f t="shared" si="5"/>
        <v>0</v>
      </c>
    </row>
    <row r="140" spans="1:5">
      <c r="A140" s="4">
        <v>138</v>
      </c>
      <c r="B140" s="4">
        <v>36384</v>
      </c>
      <c r="C140" s="4">
        <v>0</v>
      </c>
      <c r="D140" s="4">
        <f t="shared" si="4"/>
        <v>0</v>
      </c>
      <c r="E140" s="4">
        <f t="shared" si="5"/>
        <v>0</v>
      </c>
    </row>
    <row r="141" spans="1:5">
      <c r="A141" s="4">
        <v>139</v>
      </c>
      <c r="B141" s="4">
        <v>36385</v>
      </c>
      <c r="C141" s="4">
        <v>6500</v>
      </c>
      <c r="D141" s="4">
        <f t="shared" si="4"/>
        <v>3250</v>
      </c>
      <c r="E141" s="4">
        <f t="shared" si="5"/>
        <v>334.75</v>
      </c>
    </row>
    <row r="142" spans="1:5">
      <c r="A142" s="4">
        <v>140</v>
      </c>
      <c r="B142" s="4">
        <v>36386</v>
      </c>
      <c r="C142" s="4">
        <v>0</v>
      </c>
      <c r="D142" s="4">
        <f t="shared" si="4"/>
        <v>0</v>
      </c>
      <c r="E142" s="4">
        <f t="shared" si="5"/>
        <v>0</v>
      </c>
    </row>
    <row r="143" spans="1:5">
      <c r="A143" s="4">
        <v>141</v>
      </c>
      <c r="B143" s="4">
        <v>36387</v>
      </c>
      <c r="C143" s="4">
        <v>0</v>
      </c>
      <c r="D143" s="4">
        <f t="shared" si="4"/>
        <v>0</v>
      </c>
      <c r="E143" s="4">
        <f t="shared" si="5"/>
        <v>0</v>
      </c>
    </row>
    <row r="144" spans="1:5">
      <c r="A144" s="4">
        <v>142</v>
      </c>
      <c r="B144" s="4">
        <v>36388</v>
      </c>
      <c r="C144" s="4">
        <v>0</v>
      </c>
      <c r="D144" s="4">
        <f t="shared" si="4"/>
        <v>0</v>
      </c>
      <c r="E144" s="4">
        <f t="shared" si="5"/>
        <v>0</v>
      </c>
    </row>
    <row r="145" spans="1:9">
      <c r="A145" s="4">
        <v>143</v>
      </c>
      <c r="B145" s="4">
        <v>36389</v>
      </c>
      <c r="C145" s="4">
        <v>7850</v>
      </c>
      <c r="D145" s="4">
        <f t="shared" si="4"/>
        <v>3925</v>
      </c>
      <c r="E145" s="4">
        <f t="shared" si="5"/>
        <v>404.27499999999998</v>
      </c>
    </row>
    <row r="146" spans="1:9">
      <c r="A146" s="4">
        <v>144</v>
      </c>
      <c r="B146" s="4">
        <v>36390</v>
      </c>
      <c r="C146" s="4">
        <v>0</v>
      </c>
      <c r="D146" s="4">
        <f t="shared" si="4"/>
        <v>0</v>
      </c>
      <c r="E146" s="4">
        <f t="shared" si="5"/>
        <v>0</v>
      </c>
    </row>
    <row r="147" spans="1:9">
      <c r="A147" s="4">
        <v>145</v>
      </c>
      <c r="B147" s="4">
        <v>36391</v>
      </c>
      <c r="C147" s="4">
        <v>38500</v>
      </c>
      <c r="D147" s="4">
        <f t="shared" si="4"/>
        <v>19250</v>
      </c>
      <c r="E147" s="4">
        <f>D147*10.3/100</f>
        <v>1982.75</v>
      </c>
      <c r="G147" t="s">
        <v>21</v>
      </c>
      <c r="I147">
        <f>E147-856</f>
        <v>1126.75</v>
      </c>
    </row>
    <row r="148" spans="1:9">
      <c r="A148" s="4">
        <v>146</v>
      </c>
      <c r="B148" s="4">
        <v>36392</v>
      </c>
      <c r="C148" s="4">
        <f>1100*7</f>
        <v>7700</v>
      </c>
      <c r="D148" s="4">
        <f t="shared" si="4"/>
        <v>3850</v>
      </c>
      <c r="E148" s="4">
        <f t="shared" si="5"/>
        <v>396.55</v>
      </c>
    </row>
    <row r="149" spans="1:9">
      <c r="A149" s="4">
        <v>147</v>
      </c>
      <c r="B149" s="4">
        <v>36393</v>
      </c>
      <c r="C149" s="4">
        <v>0</v>
      </c>
      <c r="D149" s="4">
        <f t="shared" si="4"/>
        <v>0</v>
      </c>
      <c r="E149" s="4">
        <f t="shared" si="5"/>
        <v>0</v>
      </c>
    </row>
    <row r="150" spans="1:9">
      <c r="A150" s="4">
        <v>148</v>
      </c>
      <c r="B150" s="4">
        <v>36394</v>
      </c>
      <c r="C150" s="4">
        <v>0</v>
      </c>
      <c r="D150" s="4">
        <f t="shared" si="4"/>
        <v>0</v>
      </c>
      <c r="E150" s="4">
        <f t="shared" si="5"/>
        <v>0</v>
      </c>
    </row>
    <row r="151" spans="1:9">
      <c r="A151" s="4">
        <v>149</v>
      </c>
      <c r="B151" s="4">
        <v>36395</v>
      </c>
      <c r="C151" s="4">
        <v>0</v>
      </c>
      <c r="D151" s="4">
        <f t="shared" si="4"/>
        <v>0</v>
      </c>
      <c r="E151" s="4">
        <f t="shared" si="5"/>
        <v>0</v>
      </c>
    </row>
    <row r="152" spans="1:9">
      <c r="A152" s="4">
        <v>150</v>
      </c>
      <c r="B152" s="4">
        <v>36396</v>
      </c>
      <c r="C152" s="4">
        <v>0</v>
      </c>
      <c r="D152" s="4">
        <f t="shared" si="4"/>
        <v>0</v>
      </c>
      <c r="E152" s="4">
        <f t="shared" si="5"/>
        <v>0</v>
      </c>
    </row>
    <row r="153" spans="1:9">
      <c r="A153" s="4">
        <v>151</v>
      </c>
      <c r="B153" s="4">
        <v>36397</v>
      </c>
      <c r="C153" s="4">
        <f>312.5+937.5</f>
        <v>1250</v>
      </c>
      <c r="D153" s="4">
        <f t="shared" si="4"/>
        <v>625</v>
      </c>
      <c r="E153" s="4">
        <f t="shared" si="5"/>
        <v>64.375</v>
      </c>
    </row>
    <row r="154" spans="1:9">
      <c r="A154" s="4">
        <v>152</v>
      </c>
      <c r="B154" s="4">
        <v>36398</v>
      </c>
      <c r="C154" s="4">
        <f>1650*2</f>
        <v>3300</v>
      </c>
      <c r="D154" s="4">
        <f t="shared" si="4"/>
        <v>1650</v>
      </c>
      <c r="E154" s="4">
        <f t="shared" si="5"/>
        <v>169.95</v>
      </c>
    </row>
    <row r="155" spans="1:9">
      <c r="A155" s="4">
        <v>153</v>
      </c>
      <c r="B155" s="4">
        <v>36399</v>
      </c>
      <c r="C155" s="4">
        <f>1650*2</f>
        <v>3300</v>
      </c>
      <c r="D155" s="4">
        <f t="shared" si="4"/>
        <v>1650</v>
      </c>
      <c r="E155" s="4">
        <f t="shared" si="5"/>
        <v>169.95</v>
      </c>
    </row>
    <row r="156" spans="1:9">
      <c r="A156" s="4">
        <v>154</v>
      </c>
      <c r="B156" s="4">
        <v>36400</v>
      </c>
      <c r="C156" s="4">
        <f>1400*2</f>
        <v>2800</v>
      </c>
      <c r="D156" s="4">
        <f t="shared" si="4"/>
        <v>1400</v>
      </c>
      <c r="E156" s="4">
        <f t="shared" si="5"/>
        <v>144.20000000000002</v>
      </c>
    </row>
    <row r="157" spans="1:9">
      <c r="A157" s="4">
        <v>155</v>
      </c>
      <c r="B157" s="4">
        <v>36401</v>
      </c>
      <c r="C157" s="4">
        <v>1400</v>
      </c>
      <c r="D157" s="4">
        <f t="shared" si="4"/>
        <v>700</v>
      </c>
      <c r="E157" s="4">
        <f t="shared" si="5"/>
        <v>72.100000000000009</v>
      </c>
    </row>
    <row r="158" spans="1:9">
      <c r="A158" s="4">
        <v>156</v>
      </c>
      <c r="B158" s="4">
        <v>36402</v>
      </c>
      <c r="C158" s="4">
        <f>1100*2</f>
        <v>2200</v>
      </c>
      <c r="D158" s="4">
        <f t="shared" si="4"/>
        <v>1100</v>
      </c>
      <c r="E158" s="4">
        <f t="shared" si="5"/>
        <v>113.3</v>
      </c>
    </row>
    <row r="159" spans="1:9">
      <c r="A159" s="4">
        <v>157</v>
      </c>
      <c r="B159" s="4">
        <v>36403</v>
      </c>
      <c r="C159" s="4">
        <v>0</v>
      </c>
      <c r="D159" s="4">
        <f t="shared" si="4"/>
        <v>0</v>
      </c>
      <c r="E159" s="4">
        <f t="shared" si="5"/>
        <v>0</v>
      </c>
    </row>
    <row r="160" spans="1:9">
      <c r="A160" s="4">
        <v>158</v>
      </c>
      <c r="B160" s="4">
        <v>36404</v>
      </c>
      <c r="C160" s="4">
        <v>0</v>
      </c>
      <c r="D160" s="4">
        <f t="shared" si="4"/>
        <v>0</v>
      </c>
      <c r="E160" s="4">
        <f t="shared" si="5"/>
        <v>0</v>
      </c>
    </row>
    <row r="161" spans="1:5">
      <c r="A161" s="4">
        <v>159</v>
      </c>
      <c r="B161" s="4">
        <v>36405</v>
      </c>
      <c r="C161" s="4">
        <v>1100</v>
      </c>
      <c r="D161" s="4">
        <f t="shared" si="4"/>
        <v>550</v>
      </c>
      <c r="E161" s="4">
        <f t="shared" si="5"/>
        <v>56.65</v>
      </c>
    </row>
    <row r="162" spans="1:5">
      <c r="A162" s="4">
        <v>160</v>
      </c>
      <c r="B162" s="4">
        <v>36406</v>
      </c>
      <c r="C162" s="4">
        <v>0</v>
      </c>
      <c r="D162" s="4">
        <f t="shared" si="4"/>
        <v>0</v>
      </c>
      <c r="E162" s="4">
        <f t="shared" si="5"/>
        <v>0</v>
      </c>
    </row>
    <row r="163" spans="1:5">
      <c r="A163" s="4">
        <v>161</v>
      </c>
      <c r="B163" s="4">
        <v>36407</v>
      </c>
      <c r="C163" s="4">
        <v>0</v>
      </c>
      <c r="D163" s="4">
        <f t="shared" si="4"/>
        <v>0</v>
      </c>
      <c r="E163" s="4">
        <f t="shared" si="5"/>
        <v>0</v>
      </c>
    </row>
    <row r="164" spans="1:5">
      <c r="A164" s="4">
        <v>162</v>
      </c>
      <c r="B164" s="4">
        <v>36408</v>
      </c>
      <c r="C164" s="4">
        <f>1650*2</f>
        <v>3300</v>
      </c>
      <c r="D164" s="4">
        <f t="shared" si="4"/>
        <v>1650</v>
      </c>
      <c r="E164" s="4">
        <f t="shared" si="5"/>
        <v>169.95</v>
      </c>
    </row>
    <row r="165" spans="1:5">
      <c r="A165" s="4">
        <v>163</v>
      </c>
      <c r="B165" s="4">
        <v>36409</v>
      </c>
      <c r="C165" s="4">
        <v>0</v>
      </c>
      <c r="D165" s="4">
        <f t="shared" si="4"/>
        <v>0</v>
      </c>
      <c r="E165" s="4">
        <f t="shared" si="5"/>
        <v>0</v>
      </c>
    </row>
    <row r="166" spans="1:5">
      <c r="A166" s="4">
        <v>164</v>
      </c>
      <c r="B166" s="4">
        <v>36410</v>
      </c>
      <c r="C166" s="4">
        <v>0</v>
      </c>
      <c r="D166" s="4">
        <f t="shared" si="4"/>
        <v>0</v>
      </c>
      <c r="E166" s="4">
        <f t="shared" si="5"/>
        <v>0</v>
      </c>
    </row>
    <row r="167" spans="1:5">
      <c r="A167" s="4">
        <v>165</v>
      </c>
      <c r="B167" s="4">
        <v>36411</v>
      </c>
      <c r="C167" s="4">
        <f>1650*2</f>
        <v>3300</v>
      </c>
      <c r="D167" s="4">
        <f t="shared" si="4"/>
        <v>1650</v>
      </c>
      <c r="E167" s="4">
        <f t="shared" si="5"/>
        <v>169.95</v>
      </c>
    </row>
    <row r="168" spans="1:5">
      <c r="A168" s="4">
        <v>166</v>
      </c>
      <c r="B168" s="4">
        <v>36412</v>
      </c>
      <c r="C168" s="4">
        <f>1650*2</f>
        <v>3300</v>
      </c>
      <c r="D168" s="4">
        <f t="shared" si="4"/>
        <v>1650</v>
      </c>
      <c r="E168" s="4">
        <f t="shared" si="5"/>
        <v>169.95</v>
      </c>
    </row>
    <row r="169" spans="1:5">
      <c r="A169" s="4">
        <v>167</v>
      </c>
      <c r="B169" s="4">
        <v>36413</v>
      </c>
      <c r="C169" s="4">
        <f>1900*2</f>
        <v>3800</v>
      </c>
      <c r="D169" s="4">
        <f t="shared" si="4"/>
        <v>1900</v>
      </c>
      <c r="E169" s="4">
        <f t="shared" si="5"/>
        <v>195.7</v>
      </c>
    </row>
    <row r="170" spans="1:5">
      <c r="A170" s="4">
        <v>168</v>
      </c>
      <c r="B170" s="4">
        <v>36414</v>
      </c>
      <c r="C170" s="4">
        <v>1250</v>
      </c>
      <c r="D170" s="4">
        <f t="shared" si="4"/>
        <v>625</v>
      </c>
      <c r="E170" s="4">
        <f t="shared" si="5"/>
        <v>64.375</v>
      </c>
    </row>
    <row r="171" spans="1:5">
      <c r="A171" s="4">
        <v>169</v>
      </c>
      <c r="B171" s="4">
        <v>36415</v>
      </c>
      <c r="C171" s="4">
        <f>1250*2</f>
        <v>2500</v>
      </c>
      <c r="D171" s="4">
        <f t="shared" si="4"/>
        <v>1250</v>
      </c>
      <c r="E171" s="4">
        <f t="shared" si="5"/>
        <v>128.75</v>
      </c>
    </row>
    <row r="172" spans="1:5">
      <c r="A172" s="4">
        <v>170</v>
      </c>
      <c r="B172" s="4">
        <v>36416</v>
      </c>
      <c r="C172" s="4">
        <v>0</v>
      </c>
      <c r="D172" s="4">
        <f t="shared" si="4"/>
        <v>0</v>
      </c>
      <c r="E172" s="4">
        <f t="shared" si="5"/>
        <v>0</v>
      </c>
    </row>
    <row r="173" spans="1:5">
      <c r="A173" s="4">
        <v>171</v>
      </c>
      <c r="B173" s="4">
        <v>36417</v>
      </c>
      <c r="C173" s="4">
        <f>1250*3</f>
        <v>3750</v>
      </c>
      <c r="D173" s="4">
        <f t="shared" si="4"/>
        <v>1875</v>
      </c>
      <c r="E173" s="4">
        <f t="shared" si="5"/>
        <v>193.125</v>
      </c>
    </row>
    <row r="174" spans="1:5">
      <c r="A174" s="4">
        <v>172</v>
      </c>
      <c r="B174" s="4">
        <v>36418</v>
      </c>
      <c r="C174" s="4">
        <v>1100</v>
      </c>
      <c r="D174" s="4">
        <f t="shared" si="4"/>
        <v>550</v>
      </c>
      <c r="E174" s="4">
        <f t="shared" si="5"/>
        <v>56.65</v>
      </c>
    </row>
    <row r="175" spans="1:5">
      <c r="A175" s="4">
        <v>173</v>
      </c>
      <c r="B175" s="4">
        <v>36419</v>
      </c>
      <c r="C175" s="4">
        <v>0</v>
      </c>
      <c r="D175" s="4">
        <f t="shared" si="4"/>
        <v>0</v>
      </c>
      <c r="E175" s="4">
        <f t="shared" si="5"/>
        <v>0</v>
      </c>
    </row>
    <row r="176" spans="1:5">
      <c r="A176" s="4">
        <v>174</v>
      </c>
      <c r="B176" s="4">
        <v>36420</v>
      </c>
      <c r="C176" s="4">
        <f>1250*2</f>
        <v>2500</v>
      </c>
      <c r="D176" s="4">
        <f t="shared" si="4"/>
        <v>1250</v>
      </c>
      <c r="E176" s="4">
        <f t="shared" si="5"/>
        <v>128.75</v>
      </c>
    </row>
    <row r="177" spans="1:5">
      <c r="A177" s="4">
        <v>175</v>
      </c>
      <c r="B177" s="4">
        <v>36421</v>
      </c>
      <c r="C177" s="4">
        <v>0</v>
      </c>
      <c r="D177" s="4">
        <f t="shared" si="4"/>
        <v>0</v>
      </c>
      <c r="E177" s="4">
        <f t="shared" si="5"/>
        <v>0</v>
      </c>
    </row>
    <row r="178" spans="1:5">
      <c r="A178" s="4">
        <v>176</v>
      </c>
      <c r="B178" s="4">
        <v>36422</v>
      </c>
      <c r="C178" s="4">
        <f>1250*2</f>
        <v>2500</v>
      </c>
      <c r="D178" s="4">
        <f t="shared" si="4"/>
        <v>1250</v>
      </c>
      <c r="E178" s="4">
        <f t="shared" si="5"/>
        <v>128.75</v>
      </c>
    </row>
    <row r="179" spans="1:5">
      <c r="A179" s="4">
        <v>177</v>
      </c>
      <c r="B179" s="4">
        <v>36423</v>
      </c>
      <c r="C179" s="4">
        <v>0</v>
      </c>
      <c r="D179" s="4">
        <f t="shared" si="4"/>
        <v>0</v>
      </c>
      <c r="E179" s="4">
        <f t="shared" si="5"/>
        <v>0</v>
      </c>
    </row>
    <row r="180" spans="1:5">
      <c r="A180" s="4">
        <v>178</v>
      </c>
      <c r="B180" s="4">
        <v>36424</v>
      </c>
      <c r="C180" s="4">
        <v>0</v>
      </c>
      <c r="D180" s="4">
        <f t="shared" si="4"/>
        <v>0</v>
      </c>
      <c r="E180" s="4">
        <f t="shared" si="5"/>
        <v>0</v>
      </c>
    </row>
    <row r="181" spans="1:5">
      <c r="A181" s="4">
        <v>179</v>
      </c>
      <c r="B181" s="4">
        <v>36425</v>
      </c>
      <c r="C181" s="4">
        <f>1650*3</f>
        <v>4950</v>
      </c>
      <c r="D181" s="4">
        <f t="shared" si="4"/>
        <v>2475</v>
      </c>
      <c r="E181" s="4">
        <f t="shared" si="5"/>
        <v>254.92500000000001</v>
      </c>
    </row>
    <row r="182" spans="1:5">
      <c r="A182" s="4">
        <v>180</v>
      </c>
      <c r="B182" s="4">
        <v>36426</v>
      </c>
      <c r="C182" s="4">
        <v>0</v>
      </c>
      <c r="D182" s="4">
        <f t="shared" si="4"/>
        <v>0</v>
      </c>
      <c r="E182" s="4">
        <f t="shared" si="5"/>
        <v>0</v>
      </c>
    </row>
    <row r="183" spans="1:5">
      <c r="A183" s="4">
        <v>181</v>
      </c>
      <c r="B183" s="4">
        <v>36427</v>
      </c>
      <c r="C183" s="4">
        <f>1250*2</f>
        <v>2500</v>
      </c>
      <c r="D183" s="4">
        <f t="shared" si="4"/>
        <v>1250</v>
      </c>
      <c r="E183" s="4">
        <f t="shared" si="5"/>
        <v>128.75</v>
      </c>
    </row>
    <row r="184" spans="1:5">
      <c r="A184" s="4">
        <v>182</v>
      </c>
      <c r="B184" s="4">
        <v>36428</v>
      </c>
      <c r="C184" s="4">
        <f>1250*2</f>
        <v>2500</v>
      </c>
      <c r="D184" s="4">
        <f t="shared" si="4"/>
        <v>1250</v>
      </c>
      <c r="E184" s="4">
        <f t="shared" si="5"/>
        <v>128.75</v>
      </c>
    </row>
    <row r="185" spans="1:5">
      <c r="A185" s="4">
        <v>183</v>
      </c>
      <c r="B185" s="4">
        <v>36429</v>
      </c>
      <c r="C185" s="4">
        <f>1250*2</f>
        <v>2500</v>
      </c>
      <c r="D185" s="4">
        <f t="shared" si="4"/>
        <v>1250</v>
      </c>
      <c r="E185" s="4">
        <f t="shared" si="5"/>
        <v>128.75</v>
      </c>
    </row>
    <row r="186" spans="1:5">
      <c r="A186" s="4">
        <v>184</v>
      </c>
      <c r="B186" s="4">
        <v>36430</v>
      </c>
      <c r="C186" s="4">
        <f>1250*2</f>
        <v>2500</v>
      </c>
      <c r="D186" s="4">
        <f t="shared" si="4"/>
        <v>1250</v>
      </c>
      <c r="E186" s="4">
        <f t="shared" si="5"/>
        <v>128.75</v>
      </c>
    </row>
    <row r="187" spans="1:5">
      <c r="A187" s="4">
        <v>185</v>
      </c>
      <c r="B187" s="4">
        <v>36431</v>
      </c>
      <c r="C187" s="4">
        <f>1250*2</f>
        <v>2500</v>
      </c>
      <c r="D187" s="4">
        <f t="shared" si="4"/>
        <v>1250</v>
      </c>
      <c r="E187" s="4">
        <f t="shared" si="5"/>
        <v>128.75</v>
      </c>
    </row>
    <row r="188" spans="1:5">
      <c r="A188" s="4">
        <v>186</v>
      </c>
      <c r="B188" s="4">
        <v>36432</v>
      </c>
      <c r="C188" s="4">
        <v>0</v>
      </c>
      <c r="D188" s="4">
        <f t="shared" si="4"/>
        <v>0</v>
      </c>
      <c r="E188" s="4">
        <f t="shared" si="5"/>
        <v>0</v>
      </c>
    </row>
    <row r="189" spans="1:5">
      <c r="A189" s="4">
        <v>187</v>
      </c>
      <c r="B189" s="4">
        <v>36433</v>
      </c>
      <c r="C189" s="4">
        <v>0</v>
      </c>
      <c r="D189" s="4">
        <f t="shared" si="4"/>
        <v>0</v>
      </c>
      <c r="E189" s="4">
        <f t="shared" si="5"/>
        <v>0</v>
      </c>
    </row>
    <row r="190" spans="1:5">
      <c r="A190" s="4">
        <v>188</v>
      </c>
      <c r="B190" s="4">
        <v>36434</v>
      </c>
      <c r="C190" s="4">
        <f>1650*4</f>
        <v>6600</v>
      </c>
      <c r="D190" s="4">
        <f t="shared" si="4"/>
        <v>3300</v>
      </c>
      <c r="E190" s="4">
        <f t="shared" si="5"/>
        <v>339.9</v>
      </c>
    </row>
    <row r="191" spans="1:5">
      <c r="A191" s="4">
        <v>189</v>
      </c>
      <c r="B191" s="4">
        <v>36435</v>
      </c>
      <c r="C191" s="4">
        <v>1650</v>
      </c>
      <c r="D191" s="4">
        <f t="shared" si="4"/>
        <v>825</v>
      </c>
      <c r="E191" s="4">
        <f t="shared" si="5"/>
        <v>84.974999999999994</v>
      </c>
    </row>
    <row r="192" spans="1:5">
      <c r="A192" s="4">
        <v>190</v>
      </c>
      <c r="B192" s="4">
        <v>36436</v>
      </c>
      <c r="C192" s="4">
        <v>1400</v>
      </c>
      <c r="D192" s="4">
        <f t="shared" si="4"/>
        <v>700</v>
      </c>
      <c r="E192" s="4">
        <f t="shared" si="5"/>
        <v>72.100000000000009</v>
      </c>
    </row>
    <row r="193" spans="1:5">
      <c r="A193" s="4">
        <v>191</v>
      </c>
      <c r="B193" s="4">
        <v>36437</v>
      </c>
      <c r="C193" s="4">
        <v>1400</v>
      </c>
      <c r="D193" s="4">
        <f t="shared" si="4"/>
        <v>700</v>
      </c>
      <c r="E193" s="4">
        <f t="shared" si="5"/>
        <v>72.100000000000009</v>
      </c>
    </row>
    <row r="194" spans="1:5">
      <c r="A194" s="4">
        <v>192</v>
      </c>
      <c r="B194" s="4">
        <v>36438</v>
      </c>
      <c r="C194" s="4">
        <v>1650</v>
      </c>
      <c r="D194" s="4">
        <f t="shared" si="4"/>
        <v>825</v>
      </c>
      <c r="E194" s="4">
        <f t="shared" si="5"/>
        <v>84.974999999999994</v>
      </c>
    </row>
    <row r="195" spans="1:5">
      <c r="A195" s="4">
        <v>193</v>
      </c>
      <c r="B195" s="4">
        <v>36439</v>
      </c>
      <c r="C195" s="4">
        <v>1400</v>
      </c>
      <c r="D195" s="4">
        <f t="shared" si="4"/>
        <v>700</v>
      </c>
      <c r="E195" s="4">
        <f t="shared" si="5"/>
        <v>72.100000000000009</v>
      </c>
    </row>
    <row r="196" spans="1:5">
      <c r="A196" s="4">
        <v>194</v>
      </c>
      <c r="B196" s="4">
        <v>36440</v>
      </c>
      <c r="C196" s="4">
        <v>1400</v>
      </c>
      <c r="D196" s="4">
        <f t="shared" ref="D196:D259" si="6">C196*50/100</f>
        <v>700</v>
      </c>
      <c r="E196" s="4">
        <f t="shared" ref="E196:E259" si="7">D196*10.3/100</f>
        <v>72.100000000000009</v>
      </c>
    </row>
    <row r="197" spans="1:5">
      <c r="A197" s="4">
        <v>195</v>
      </c>
      <c r="B197" s="4">
        <v>36441</v>
      </c>
      <c r="C197" s="4">
        <v>1250</v>
      </c>
      <c r="D197" s="4">
        <f t="shared" si="6"/>
        <v>625</v>
      </c>
      <c r="E197" s="4">
        <f t="shared" si="7"/>
        <v>64.375</v>
      </c>
    </row>
    <row r="198" spans="1:5">
      <c r="A198" s="4">
        <v>196</v>
      </c>
      <c r="B198" s="4">
        <v>36442</v>
      </c>
      <c r="C198" s="4">
        <f>1650*4</f>
        <v>6600</v>
      </c>
      <c r="D198" s="4">
        <f t="shared" si="6"/>
        <v>3300</v>
      </c>
      <c r="E198" s="4">
        <f t="shared" si="7"/>
        <v>339.9</v>
      </c>
    </row>
    <row r="199" spans="1:5">
      <c r="A199" s="4">
        <v>197</v>
      </c>
      <c r="B199" s="4">
        <v>36443</v>
      </c>
      <c r="C199" s="4">
        <v>0</v>
      </c>
      <c r="D199" s="4">
        <f t="shared" si="6"/>
        <v>0</v>
      </c>
      <c r="E199" s="4">
        <f t="shared" si="7"/>
        <v>0</v>
      </c>
    </row>
    <row r="200" spans="1:5">
      <c r="A200" s="4">
        <v>198</v>
      </c>
      <c r="B200" s="4">
        <v>36444</v>
      </c>
      <c r="C200" s="4">
        <v>0</v>
      </c>
      <c r="D200" s="4">
        <f t="shared" si="6"/>
        <v>0</v>
      </c>
      <c r="E200" s="4">
        <f t="shared" si="7"/>
        <v>0</v>
      </c>
    </row>
    <row r="201" spans="1:5">
      <c r="A201" s="4">
        <v>199</v>
      </c>
      <c r="B201" s="4">
        <v>36445</v>
      </c>
      <c r="C201" s="4">
        <v>0</v>
      </c>
      <c r="D201" s="4">
        <f t="shared" si="6"/>
        <v>0</v>
      </c>
      <c r="E201" s="4">
        <f t="shared" si="7"/>
        <v>0</v>
      </c>
    </row>
    <row r="202" spans="1:5">
      <c r="A202" s="4">
        <v>200</v>
      </c>
      <c r="B202" s="4">
        <v>36446</v>
      </c>
      <c r="C202" s="4">
        <v>0</v>
      </c>
      <c r="D202" s="4">
        <f t="shared" si="6"/>
        <v>0</v>
      </c>
      <c r="E202" s="4">
        <f t="shared" si="7"/>
        <v>0</v>
      </c>
    </row>
    <row r="203" spans="1:5">
      <c r="A203" s="4">
        <v>201</v>
      </c>
      <c r="B203" s="4">
        <v>36447</v>
      </c>
      <c r="C203" s="4">
        <v>8250</v>
      </c>
      <c r="D203" s="4">
        <f t="shared" si="6"/>
        <v>4125</v>
      </c>
      <c r="E203" s="4">
        <f t="shared" si="7"/>
        <v>424.875</v>
      </c>
    </row>
    <row r="204" spans="1:5">
      <c r="A204" s="4">
        <v>202</v>
      </c>
      <c r="B204" s="4">
        <v>36448</v>
      </c>
      <c r="C204" s="4">
        <f>1650*4</f>
        <v>6600</v>
      </c>
      <c r="D204" s="4">
        <f t="shared" si="6"/>
        <v>3300</v>
      </c>
      <c r="E204" s="4">
        <f t="shared" si="7"/>
        <v>339.9</v>
      </c>
    </row>
    <row r="205" spans="1:5">
      <c r="A205" s="4">
        <v>203</v>
      </c>
      <c r="B205" s="4">
        <v>36449</v>
      </c>
      <c r="C205" s="4">
        <v>0</v>
      </c>
      <c r="D205" s="4">
        <f t="shared" si="6"/>
        <v>0</v>
      </c>
      <c r="E205" s="4">
        <f t="shared" si="7"/>
        <v>0</v>
      </c>
    </row>
    <row r="206" spans="1:5">
      <c r="A206" s="4">
        <v>204</v>
      </c>
      <c r="B206" s="4">
        <v>36450</v>
      </c>
      <c r="C206" s="4">
        <v>0</v>
      </c>
      <c r="D206" s="4">
        <f t="shared" si="6"/>
        <v>0</v>
      </c>
      <c r="E206" s="4">
        <f t="shared" si="7"/>
        <v>0</v>
      </c>
    </row>
    <row r="207" spans="1:5">
      <c r="A207" s="4">
        <v>205</v>
      </c>
      <c r="B207" s="4">
        <v>36451</v>
      </c>
      <c r="C207" s="4">
        <f>1300*5</f>
        <v>6500</v>
      </c>
      <c r="D207" s="4">
        <f t="shared" si="6"/>
        <v>3250</v>
      </c>
      <c r="E207" s="4">
        <f t="shared" si="7"/>
        <v>334.75</v>
      </c>
    </row>
    <row r="208" spans="1:5">
      <c r="A208" s="4">
        <v>206</v>
      </c>
      <c r="B208" s="4">
        <v>36452</v>
      </c>
      <c r="C208" s="4">
        <v>1400</v>
      </c>
      <c r="D208" s="4">
        <f t="shared" si="6"/>
        <v>700</v>
      </c>
      <c r="E208" s="4">
        <f t="shared" si="7"/>
        <v>72.100000000000009</v>
      </c>
    </row>
    <row r="209" spans="1:5">
      <c r="A209" s="4">
        <v>207</v>
      </c>
      <c r="B209" s="4">
        <v>36453</v>
      </c>
      <c r="C209" s="4">
        <v>1250</v>
      </c>
      <c r="D209" s="4">
        <f t="shared" si="6"/>
        <v>625</v>
      </c>
      <c r="E209" s="4">
        <f t="shared" si="7"/>
        <v>64.375</v>
      </c>
    </row>
    <row r="210" spans="1:5">
      <c r="A210" s="4">
        <v>208</v>
      </c>
      <c r="B210" s="4">
        <v>36454</v>
      </c>
      <c r="C210" s="4">
        <v>2200</v>
      </c>
      <c r="D210" s="4">
        <f t="shared" si="6"/>
        <v>1100</v>
      </c>
      <c r="E210" s="4">
        <f t="shared" si="7"/>
        <v>113.3</v>
      </c>
    </row>
    <row r="211" spans="1:5">
      <c r="A211" s="4">
        <v>209</v>
      </c>
      <c r="B211" s="4">
        <v>36455</v>
      </c>
      <c r="C211" s="4">
        <v>0</v>
      </c>
      <c r="D211" s="4">
        <f t="shared" si="6"/>
        <v>0</v>
      </c>
      <c r="E211" s="4">
        <f t="shared" si="7"/>
        <v>0</v>
      </c>
    </row>
    <row r="212" spans="1:5">
      <c r="A212" s="4">
        <v>210</v>
      </c>
      <c r="B212" s="4">
        <v>36456</v>
      </c>
      <c r="C212" s="4">
        <v>1250</v>
      </c>
      <c r="D212" s="4">
        <f t="shared" si="6"/>
        <v>625</v>
      </c>
      <c r="E212" s="4">
        <f t="shared" si="7"/>
        <v>64.375</v>
      </c>
    </row>
    <row r="213" spans="1:5">
      <c r="A213" s="4">
        <v>211</v>
      </c>
      <c r="B213" s="4">
        <v>36457</v>
      </c>
      <c r="C213" s="4">
        <v>1250</v>
      </c>
      <c r="D213" s="4">
        <f t="shared" si="6"/>
        <v>625</v>
      </c>
      <c r="E213" s="4">
        <f t="shared" si="7"/>
        <v>64.375</v>
      </c>
    </row>
    <row r="214" spans="1:5">
      <c r="A214" s="4">
        <v>212</v>
      </c>
      <c r="B214" s="4">
        <v>36458</v>
      </c>
      <c r="C214" s="4">
        <v>0</v>
      </c>
      <c r="D214" s="4">
        <f t="shared" si="6"/>
        <v>0</v>
      </c>
      <c r="E214" s="4">
        <f t="shared" si="7"/>
        <v>0</v>
      </c>
    </row>
    <row r="215" spans="1:5">
      <c r="A215" s="4">
        <v>213</v>
      </c>
      <c r="B215" s="4">
        <v>36459</v>
      </c>
      <c r="C215" s="4">
        <v>1100</v>
      </c>
      <c r="D215" s="4">
        <f t="shared" si="6"/>
        <v>550</v>
      </c>
      <c r="E215" s="4">
        <f t="shared" si="7"/>
        <v>56.65</v>
      </c>
    </row>
    <row r="216" spans="1:5">
      <c r="A216" s="4">
        <v>214</v>
      </c>
      <c r="B216" s="4">
        <v>36460</v>
      </c>
      <c r="C216" s="4">
        <v>1650</v>
      </c>
      <c r="D216" s="4">
        <f t="shared" si="6"/>
        <v>825</v>
      </c>
      <c r="E216" s="4">
        <f t="shared" si="7"/>
        <v>84.974999999999994</v>
      </c>
    </row>
    <row r="217" spans="1:5">
      <c r="A217" s="4">
        <v>215</v>
      </c>
      <c r="B217" s="4">
        <v>36461</v>
      </c>
      <c r="C217" s="4">
        <v>1100</v>
      </c>
      <c r="D217" s="4">
        <f t="shared" si="6"/>
        <v>550</v>
      </c>
      <c r="E217" s="4">
        <f t="shared" si="7"/>
        <v>56.65</v>
      </c>
    </row>
    <row r="218" spans="1:5">
      <c r="A218" s="4">
        <v>216</v>
      </c>
      <c r="B218" s="4">
        <v>36462</v>
      </c>
      <c r="C218" s="4">
        <f>1650*2</f>
        <v>3300</v>
      </c>
      <c r="D218" s="4">
        <f t="shared" si="6"/>
        <v>1650</v>
      </c>
      <c r="E218" s="4">
        <f t="shared" si="7"/>
        <v>169.95</v>
      </c>
    </row>
    <row r="219" spans="1:5">
      <c r="A219" s="4">
        <v>217</v>
      </c>
      <c r="B219" s="4">
        <v>36463</v>
      </c>
      <c r="C219" s="4">
        <v>0</v>
      </c>
      <c r="D219" s="4">
        <f t="shared" si="6"/>
        <v>0</v>
      </c>
      <c r="E219" s="4">
        <f t="shared" si="7"/>
        <v>0</v>
      </c>
    </row>
    <row r="220" spans="1:5">
      <c r="A220" s="4">
        <v>218</v>
      </c>
      <c r="B220" s="4">
        <v>36464</v>
      </c>
      <c r="C220" s="4">
        <v>0</v>
      </c>
      <c r="D220" s="4">
        <f t="shared" si="6"/>
        <v>0</v>
      </c>
      <c r="E220" s="4">
        <f t="shared" si="7"/>
        <v>0</v>
      </c>
    </row>
    <row r="221" spans="1:5">
      <c r="A221" s="4">
        <v>219</v>
      </c>
      <c r="B221" s="4">
        <v>36465</v>
      </c>
      <c r="C221" s="4">
        <v>1100</v>
      </c>
      <c r="D221" s="4">
        <f t="shared" si="6"/>
        <v>550</v>
      </c>
      <c r="E221" s="4">
        <f t="shared" si="7"/>
        <v>56.65</v>
      </c>
    </row>
    <row r="222" spans="1:5">
      <c r="A222" s="4">
        <v>220</v>
      </c>
      <c r="B222" s="4">
        <v>36466</v>
      </c>
      <c r="C222" s="4">
        <v>1100</v>
      </c>
      <c r="D222" s="4">
        <f t="shared" si="6"/>
        <v>550</v>
      </c>
      <c r="E222" s="4">
        <f t="shared" si="7"/>
        <v>56.65</v>
      </c>
    </row>
    <row r="223" spans="1:5">
      <c r="A223" s="4">
        <v>221</v>
      </c>
      <c r="B223" s="4">
        <v>36467</v>
      </c>
      <c r="C223" s="4">
        <v>1250</v>
      </c>
      <c r="D223" s="4">
        <f t="shared" si="6"/>
        <v>625</v>
      </c>
      <c r="E223" s="4">
        <f t="shared" si="7"/>
        <v>64.375</v>
      </c>
    </row>
    <row r="224" spans="1:5">
      <c r="A224" s="4">
        <v>222</v>
      </c>
      <c r="B224" s="4">
        <v>36468</v>
      </c>
      <c r="C224" s="4">
        <v>1100</v>
      </c>
      <c r="D224" s="4">
        <f t="shared" si="6"/>
        <v>550</v>
      </c>
      <c r="E224" s="4">
        <f t="shared" si="7"/>
        <v>56.65</v>
      </c>
    </row>
    <row r="225" spans="1:5">
      <c r="A225" s="4">
        <v>223</v>
      </c>
      <c r="B225" s="4">
        <v>36469</v>
      </c>
      <c r="C225" s="4">
        <v>0</v>
      </c>
      <c r="D225" s="4">
        <f t="shared" si="6"/>
        <v>0</v>
      </c>
      <c r="E225" s="4">
        <f t="shared" si="7"/>
        <v>0</v>
      </c>
    </row>
    <row r="226" spans="1:5">
      <c r="A226" s="4">
        <v>224</v>
      </c>
      <c r="B226" s="4">
        <v>36470</v>
      </c>
      <c r="C226" s="4">
        <f>1100*6</f>
        <v>6600</v>
      </c>
      <c r="D226" s="4">
        <f t="shared" si="6"/>
        <v>3300</v>
      </c>
      <c r="E226" s="4">
        <f t="shared" si="7"/>
        <v>339.9</v>
      </c>
    </row>
    <row r="227" spans="1:5">
      <c r="A227" s="4">
        <v>225</v>
      </c>
      <c r="B227" s="4">
        <v>36471</v>
      </c>
      <c r="C227" s="4">
        <v>1250</v>
      </c>
      <c r="D227" s="4">
        <f t="shared" si="6"/>
        <v>625</v>
      </c>
      <c r="E227" s="4">
        <f t="shared" si="7"/>
        <v>64.375</v>
      </c>
    </row>
    <row r="228" spans="1:5">
      <c r="A228" s="4">
        <v>226</v>
      </c>
      <c r="B228" s="4">
        <v>36472</v>
      </c>
      <c r="C228" s="4">
        <v>0</v>
      </c>
      <c r="D228" s="4">
        <f t="shared" si="6"/>
        <v>0</v>
      </c>
      <c r="E228" s="4">
        <f t="shared" si="7"/>
        <v>0</v>
      </c>
    </row>
    <row r="229" spans="1:5">
      <c r="A229" s="4">
        <v>227</v>
      </c>
      <c r="B229" s="4">
        <v>36473</v>
      </c>
      <c r="C229" s="4">
        <v>1250</v>
      </c>
      <c r="D229" s="4">
        <f t="shared" si="6"/>
        <v>625</v>
      </c>
      <c r="E229" s="4">
        <f t="shared" si="7"/>
        <v>64.375</v>
      </c>
    </row>
    <row r="230" spans="1:5">
      <c r="A230" s="4">
        <v>228</v>
      </c>
      <c r="B230" s="4">
        <v>36474</v>
      </c>
      <c r="C230" s="4">
        <v>1250</v>
      </c>
      <c r="D230" s="4">
        <f t="shared" si="6"/>
        <v>625</v>
      </c>
      <c r="E230" s="4">
        <f t="shared" si="7"/>
        <v>64.375</v>
      </c>
    </row>
    <row r="231" spans="1:5">
      <c r="A231" s="4">
        <v>229</v>
      </c>
      <c r="B231" s="4">
        <v>36475</v>
      </c>
      <c r="C231" s="4">
        <f>312.5+937.5</f>
        <v>1250</v>
      </c>
      <c r="D231" s="4">
        <f t="shared" si="6"/>
        <v>625</v>
      </c>
      <c r="E231" s="4">
        <f t="shared" si="7"/>
        <v>64.375</v>
      </c>
    </row>
    <row r="232" spans="1:5">
      <c r="A232" s="4">
        <v>230</v>
      </c>
      <c r="B232" s="4">
        <v>36476</v>
      </c>
      <c r="C232" s="4">
        <v>0</v>
      </c>
      <c r="D232" s="4">
        <f t="shared" si="6"/>
        <v>0</v>
      </c>
      <c r="E232" s="4">
        <f t="shared" si="7"/>
        <v>0</v>
      </c>
    </row>
    <row r="233" spans="1:5">
      <c r="A233" s="4">
        <v>231</v>
      </c>
      <c r="B233" s="4">
        <v>36477</v>
      </c>
      <c r="C233" s="4">
        <v>0</v>
      </c>
      <c r="D233" s="4">
        <f t="shared" si="6"/>
        <v>0</v>
      </c>
      <c r="E233" s="4">
        <f t="shared" si="7"/>
        <v>0</v>
      </c>
    </row>
    <row r="234" spans="1:5">
      <c r="A234" s="4">
        <v>232</v>
      </c>
      <c r="B234" s="4">
        <v>36478</v>
      </c>
      <c r="C234" s="4">
        <v>1900</v>
      </c>
      <c r="D234" s="4">
        <f t="shared" si="6"/>
        <v>950</v>
      </c>
      <c r="E234" s="4">
        <f t="shared" si="7"/>
        <v>97.85</v>
      </c>
    </row>
    <row r="235" spans="1:5">
      <c r="A235" s="4">
        <v>233</v>
      </c>
      <c r="B235" s="4">
        <v>36479</v>
      </c>
      <c r="C235" s="4">
        <v>1250</v>
      </c>
      <c r="D235" s="4">
        <f t="shared" si="6"/>
        <v>625</v>
      </c>
      <c r="E235" s="4">
        <f t="shared" si="7"/>
        <v>64.375</v>
      </c>
    </row>
    <row r="236" spans="1:5">
      <c r="A236" s="4">
        <v>234</v>
      </c>
      <c r="B236" s="4">
        <v>36480</v>
      </c>
      <c r="C236" s="4">
        <v>0</v>
      </c>
      <c r="D236" s="4">
        <f t="shared" si="6"/>
        <v>0</v>
      </c>
      <c r="E236" s="4">
        <f t="shared" si="7"/>
        <v>0</v>
      </c>
    </row>
    <row r="237" spans="1:5">
      <c r="A237" s="4">
        <v>235</v>
      </c>
      <c r="B237" s="4">
        <v>36481</v>
      </c>
      <c r="C237" s="4">
        <f>1300*2</f>
        <v>2600</v>
      </c>
      <c r="D237" s="4">
        <f t="shared" si="6"/>
        <v>1300</v>
      </c>
      <c r="E237" s="4">
        <f t="shared" si="7"/>
        <v>133.9</v>
      </c>
    </row>
    <row r="238" spans="1:5">
      <c r="A238" s="4">
        <v>236</v>
      </c>
      <c r="B238" s="4">
        <v>36482</v>
      </c>
      <c r="C238" s="4">
        <v>0</v>
      </c>
      <c r="D238" s="4">
        <f t="shared" si="6"/>
        <v>0</v>
      </c>
      <c r="E238" s="4">
        <f t="shared" si="7"/>
        <v>0</v>
      </c>
    </row>
    <row r="239" spans="1:5">
      <c r="A239" s="4">
        <v>237</v>
      </c>
      <c r="B239" s="4">
        <v>36483</v>
      </c>
      <c r="C239" s="4">
        <v>0</v>
      </c>
      <c r="D239" s="4">
        <f t="shared" si="6"/>
        <v>0</v>
      </c>
      <c r="E239" s="4">
        <f t="shared" si="7"/>
        <v>0</v>
      </c>
    </row>
    <row r="240" spans="1:5">
      <c r="A240" s="4">
        <v>238</v>
      </c>
      <c r="B240" s="4">
        <v>36484</v>
      </c>
      <c r="C240" s="4">
        <v>1650</v>
      </c>
      <c r="D240" s="4">
        <f t="shared" si="6"/>
        <v>825</v>
      </c>
      <c r="E240" s="4">
        <f t="shared" si="7"/>
        <v>84.974999999999994</v>
      </c>
    </row>
    <row r="241" spans="1:5">
      <c r="A241" s="4">
        <v>239</v>
      </c>
      <c r="B241" s="4">
        <v>36485</v>
      </c>
      <c r="C241" s="4">
        <v>2200</v>
      </c>
      <c r="D241" s="4">
        <f t="shared" si="6"/>
        <v>1100</v>
      </c>
      <c r="E241" s="4">
        <f t="shared" si="7"/>
        <v>113.3</v>
      </c>
    </row>
    <row r="242" spans="1:5">
      <c r="A242" s="4">
        <v>240</v>
      </c>
      <c r="B242" s="4">
        <v>36486</v>
      </c>
      <c r="C242" s="4">
        <v>1100</v>
      </c>
      <c r="D242" s="4">
        <f t="shared" si="6"/>
        <v>550</v>
      </c>
      <c r="E242" s="4">
        <f t="shared" si="7"/>
        <v>56.65</v>
      </c>
    </row>
    <row r="243" spans="1:5">
      <c r="A243" s="4">
        <v>241</v>
      </c>
      <c r="B243" s="4">
        <v>36487</v>
      </c>
      <c r="C243" s="4">
        <v>0</v>
      </c>
      <c r="D243" s="4">
        <f t="shared" si="6"/>
        <v>0</v>
      </c>
      <c r="E243" s="4">
        <f t="shared" si="7"/>
        <v>0</v>
      </c>
    </row>
    <row r="244" spans="1:5">
      <c r="A244" s="4">
        <v>242</v>
      </c>
      <c r="B244" s="4">
        <v>36488</v>
      </c>
      <c r="C244" s="4">
        <v>1250</v>
      </c>
      <c r="D244" s="4">
        <f t="shared" si="6"/>
        <v>625</v>
      </c>
      <c r="E244" s="4">
        <f t="shared" si="7"/>
        <v>64.375</v>
      </c>
    </row>
    <row r="245" spans="1:5">
      <c r="A245" s="4">
        <v>243</v>
      </c>
      <c r="B245" s="4">
        <v>36489</v>
      </c>
      <c r="C245" s="4">
        <v>0</v>
      </c>
      <c r="D245" s="4">
        <f t="shared" si="6"/>
        <v>0</v>
      </c>
      <c r="E245" s="4">
        <f t="shared" si="7"/>
        <v>0</v>
      </c>
    </row>
    <row r="246" spans="1:5">
      <c r="A246" s="4">
        <v>244</v>
      </c>
      <c r="B246" s="4">
        <v>36490</v>
      </c>
      <c r="C246" s="4">
        <v>1650</v>
      </c>
      <c r="D246" s="4">
        <f t="shared" si="6"/>
        <v>825</v>
      </c>
      <c r="E246" s="4">
        <f t="shared" si="7"/>
        <v>84.974999999999994</v>
      </c>
    </row>
    <row r="247" spans="1:5">
      <c r="A247" s="4">
        <v>245</v>
      </c>
      <c r="B247" s="4">
        <v>36491</v>
      </c>
      <c r="C247" s="4">
        <f>1400*6</f>
        <v>8400</v>
      </c>
      <c r="D247" s="4">
        <f t="shared" si="6"/>
        <v>4200</v>
      </c>
      <c r="E247" s="4">
        <f t="shared" si="7"/>
        <v>432.6</v>
      </c>
    </row>
    <row r="248" spans="1:5">
      <c r="A248" s="4">
        <v>246</v>
      </c>
      <c r="B248" s="4">
        <v>36492</v>
      </c>
      <c r="C248" s="4">
        <f>1300*6</f>
        <v>7800</v>
      </c>
      <c r="D248" s="4">
        <f t="shared" si="6"/>
        <v>3900</v>
      </c>
      <c r="E248" s="4">
        <f t="shared" si="7"/>
        <v>401.7</v>
      </c>
    </row>
    <row r="249" spans="1:5">
      <c r="A249" s="4">
        <v>247</v>
      </c>
      <c r="B249" s="4">
        <v>36493</v>
      </c>
      <c r="C249" s="4">
        <v>1250</v>
      </c>
      <c r="D249" s="4">
        <f t="shared" si="6"/>
        <v>625</v>
      </c>
      <c r="E249" s="4">
        <f t="shared" si="7"/>
        <v>64.375</v>
      </c>
    </row>
    <row r="250" spans="1:5">
      <c r="A250" s="4">
        <v>248</v>
      </c>
      <c r="B250" s="4">
        <v>36494</v>
      </c>
      <c r="C250" s="4">
        <v>0</v>
      </c>
      <c r="D250" s="4">
        <f t="shared" si="6"/>
        <v>0</v>
      </c>
      <c r="E250" s="4">
        <f t="shared" si="7"/>
        <v>0</v>
      </c>
    </row>
    <row r="251" spans="1:5">
      <c r="A251" s="4">
        <v>249</v>
      </c>
      <c r="B251" s="4">
        <v>36495</v>
      </c>
      <c r="C251" s="4">
        <v>1650</v>
      </c>
      <c r="D251" s="4">
        <f t="shared" si="6"/>
        <v>825</v>
      </c>
      <c r="E251" s="4">
        <f t="shared" si="7"/>
        <v>84.974999999999994</v>
      </c>
    </row>
    <row r="252" spans="1:5">
      <c r="A252" s="4">
        <v>250</v>
      </c>
      <c r="B252" s="4">
        <v>36496</v>
      </c>
      <c r="C252" s="4">
        <f>1650*8</f>
        <v>13200</v>
      </c>
      <c r="D252" s="4">
        <f t="shared" si="6"/>
        <v>6600</v>
      </c>
      <c r="E252" s="4">
        <f t="shared" si="7"/>
        <v>679.8</v>
      </c>
    </row>
    <row r="253" spans="1:5">
      <c r="A253" s="4">
        <v>251</v>
      </c>
      <c r="B253" s="4">
        <v>36497</v>
      </c>
      <c r="C253" s="4">
        <f>1650*8</f>
        <v>13200</v>
      </c>
      <c r="D253" s="4">
        <f t="shared" si="6"/>
        <v>6600</v>
      </c>
      <c r="E253" s="4">
        <f t="shared" si="7"/>
        <v>679.8</v>
      </c>
    </row>
    <row r="254" spans="1:5">
      <c r="A254" s="4">
        <v>252</v>
      </c>
      <c r="B254" s="4">
        <v>36498</v>
      </c>
      <c r="C254" s="4">
        <v>1250</v>
      </c>
      <c r="D254" s="4">
        <f t="shared" si="6"/>
        <v>625</v>
      </c>
      <c r="E254" s="4">
        <f t="shared" si="7"/>
        <v>64.375</v>
      </c>
    </row>
    <row r="255" spans="1:5">
      <c r="A255" s="4">
        <v>253</v>
      </c>
      <c r="B255" s="4">
        <v>36499</v>
      </c>
      <c r="C255" s="4">
        <v>1250</v>
      </c>
      <c r="D255" s="4">
        <f t="shared" si="6"/>
        <v>625</v>
      </c>
      <c r="E255" s="4">
        <f t="shared" si="7"/>
        <v>64.375</v>
      </c>
    </row>
    <row r="256" spans="1:5">
      <c r="A256" s="4">
        <v>254</v>
      </c>
      <c r="B256" s="4">
        <v>36500</v>
      </c>
      <c r="C256" s="4">
        <v>0</v>
      </c>
      <c r="D256" s="4">
        <f t="shared" si="6"/>
        <v>0</v>
      </c>
      <c r="E256" s="4">
        <f t="shared" si="7"/>
        <v>0</v>
      </c>
    </row>
    <row r="257" spans="1:5">
      <c r="A257" s="4">
        <v>255</v>
      </c>
      <c r="B257" s="4">
        <v>36501</v>
      </c>
      <c r="C257" s="4">
        <f>1650*2</f>
        <v>3300</v>
      </c>
      <c r="D257" s="4">
        <f t="shared" si="6"/>
        <v>1650</v>
      </c>
      <c r="E257" s="4">
        <f t="shared" si="7"/>
        <v>169.95</v>
      </c>
    </row>
    <row r="258" spans="1:5">
      <c r="A258" s="4">
        <v>256</v>
      </c>
      <c r="B258" s="4">
        <v>36502</v>
      </c>
      <c r="C258" s="4">
        <f>1650*4</f>
        <v>6600</v>
      </c>
      <c r="D258" s="4">
        <f t="shared" si="6"/>
        <v>3300</v>
      </c>
      <c r="E258" s="4">
        <f t="shared" si="7"/>
        <v>339.9</v>
      </c>
    </row>
    <row r="259" spans="1:5">
      <c r="A259" s="4">
        <v>257</v>
      </c>
      <c r="B259" s="4">
        <v>36503</v>
      </c>
      <c r="C259" s="4">
        <v>1400</v>
      </c>
      <c r="D259" s="4">
        <f t="shared" si="6"/>
        <v>700</v>
      </c>
      <c r="E259" s="4">
        <f t="shared" si="7"/>
        <v>72.100000000000009</v>
      </c>
    </row>
    <row r="260" spans="1:5">
      <c r="A260" s="4">
        <v>258</v>
      </c>
      <c r="B260" s="4">
        <v>36504</v>
      </c>
      <c r="C260" s="4">
        <v>0</v>
      </c>
      <c r="D260" s="4">
        <f t="shared" ref="D260:D323" si="8">C260*50/100</f>
        <v>0</v>
      </c>
      <c r="E260" s="4">
        <f t="shared" ref="E260:E323" si="9">D260*10.3/100</f>
        <v>0</v>
      </c>
    </row>
    <row r="261" spans="1:5">
      <c r="A261" s="4">
        <v>259</v>
      </c>
      <c r="B261" s="4">
        <v>36505</v>
      </c>
      <c r="C261" s="4">
        <v>0</v>
      </c>
      <c r="D261" s="4">
        <f t="shared" si="8"/>
        <v>0</v>
      </c>
      <c r="E261" s="4">
        <f t="shared" si="9"/>
        <v>0</v>
      </c>
    </row>
    <row r="262" spans="1:5">
      <c r="A262" s="4">
        <v>260</v>
      </c>
      <c r="B262" s="4">
        <v>36506</v>
      </c>
      <c r="C262" s="4">
        <v>0</v>
      </c>
      <c r="D262" s="4">
        <f t="shared" si="8"/>
        <v>0</v>
      </c>
      <c r="E262" s="4">
        <f t="shared" si="9"/>
        <v>0</v>
      </c>
    </row>
    <row r="263" spans="1:5">
      <c r="A263" s="4">
        <v>261</v>
      </c>
      <c r="B263" s="4">
        <v>36507</v>
      </c>
      <c r="C263" s="4">
        <f>1250*5</f>
        <v>6250</v>
      </c>
      <c r="D263" s="4">
        <f t="shared" si="8"/>
        <v>3125</v>
      </c>
      <c r="E263" s="4">
        <f t="shared" si="9"/>
        <v>321.87500000000006</v>
      </c>
    </row>
    <row r="264" spans="1:5">
      <c r="A264" s="4">
        <v>262</v>
      </c>
      <c r="B264" s="4">
        <v>36508</v>
      </c>
      <c r="C264" s="4">
        <f>1250*5</f>
        <v>6250</v>
      </c>
      <c r="D264" s="4">
        <f t="shared" si="8"/>
        <v>3125</v>
      </c>
      <c r="E264" s="4">
        <f t="shared" si="9"/>
        <v>321.87500000000006</v>
      </c>
    </row>
    <row r="265" spans="1:5">
      <c r="A265" s="4">
        <v>263</v>
      </c>
      <c r="B265" s="4">
        <v>36509</v>
      </c>
      <c r="C265" s="4">
        <f>1250*14</f>
        <v>17500</v>
      </c>
      <c r="D265" s="4">
        <f t="shared" si="8"/>
        <v>8750</v>
      </c>
      <c r="E265" s="4">
        <f t="shared" si="9"/>
        <v>901.25</v>
      </c>
    </row>
    <row r="266" spans="1:5">
      <c r="A266" s="4">
        <v>264</v>
      </c>
      <c r="B266" s="4">
        <v>36510</v>
      </c>
      <c r="C266" s="4">
        <v>1400</v>
      </c>
      <c r="D266" s="4">
        <f t="shared" si="8"/>
        <v>700</v>
      </c>
      <c r="E266" s="4">
        <f t="shared" si="9"/>
        <v>72.100000000000009</v>
      </c>
    </row>
    <row r="267" spans="1:5">
      <c r="A267" s="4">
        <v>265</v>
      </c>
      <c r="B267" s="4">
        <v>36511</v>
      </c>
      <c r="C267" s="4">
        <v>0</v>
      </c>
      <c r="D267" s="4">
        <f t="shared" si="8"/>
        <v>0</v>
      </c>
      <c r="E267" s="4">
        <f t="shared" si="9"/>
        <v>0</v>
      </c>
    </row>
    <row r="268" spans="1:5">
      <c r="A268" s="4">
        <v>266</v>
      </c>
      <c r="B268" s="4">
        <v>36512</v>
      </c>
      <c r="C268" s="4">
        <v>0</v>
      </c>
      <c r="D268" s="4">
        <f t="shared" si="8"/>
        <v>0</v>
      </c>
      <c r="E268" s="4">
        <f t="shared" si="9"/>
        <v>0</v>
      </c>
    </row>
    <row r="269" spans="1:5">
      <c r="A269" s="4">
        <v>267</v>
      </c>
      <c r="B269" s="4">
        <v>36513</v>
      </c>
      <c r="C269" s="4">
        <v>0</v>
      </c>
      <c r="D269" s="4">
        <f t="shared" si="8"/>
        <v>0</v>
      </c>
      <c r="E269" s="4">
        <f t="shared" si="9"/>
        <v>0</v>
      </c>
    </row>
    <row r="270" spans="1:5">
      <c r="A270" s="4">
        <v>268</v>
      </c>
      <c r="B270" s="4">
        <v>36514</v>
      </c>
      <c r="C270" s="4">
        <f>1650*3</f>
        <v>4950</v>
      </c>
      <c r="D270" s="4">
        <f t="shared" si="8"/>
        <v>2475</v>
      </c>
      <c r="E270" s="4">
        <f t="shared" si="9"/>
        <v>254.92500000000001</v>
      </c>
    </row>
    <row r="271" spans="1:5">
      <c r="A271" s="4">
        <v>269</v>
      </c>
      <c r="B271" s="4">
        <v>36515</v>
      </c>
      <c r="C271" s="4">
        <v>0</v>
      </c>
      <c r="D271" s="4">
        <f t="shared" si="8"/>
        <v>0</v>
      </c>
      <c r="E271" s="4">
        <f t="shared" si="9"/>
        <v>0</v>
      </c>
    </row>
    <row r="272" spans="1:5">
      <c r="A272" s="4">
        <v>270</v>
      </c>
      <c r="B272" s="4">
        <v>36516</v>
      </c>
      <c r="C272" s="4">
        <v>0</v>
      </c>
      <c r="D272" s="4">
        <f t="shared" si="8"/>
        <v>0</v>
      </c>
      <c r="E272" s="4">
        <f t="shared" si="9"/>
        <v>0</v>
      </c>
    </row>
    <row r="273" spans="1:5">
      <c r="A273" s="4">
        <v>271</v>
      </c>
      <c r="B273" s="4">
        <v>36517</v>
      </c>
      <c r="C273" s="4">
        <v>1250</v>
      </c>
      <c r="D273" s="4">
        <f t="shared" si="8"/>
        <v>625</v>
      </c>
      <c r="E273" s="4">
        <f t="shared" si="9"/>
        <v>64.375</v>
      </c>
    </row>
    <row r="274" spans="1:5">
      <c r="A274" s="4">
        <v>272</v>
      </c>
      <c r="B274" s="4">
        <v>36518</v>
      </c>
      <c r="C274" s="4">
        <f>5500</f>
        <v>5500</v>
      </c>
      <c r="D274" s="4">
        <f t="shared" si="8"/>
        <v>2750</v>
      </c>
      <c r="E274" s="4">
        <f t="shared" si="9"/>
        <v>283.25000000000006</v>
      </c>
    </row>
    <row r="275" spans="1:5">
      <c r="A275" s="4">
        <v>273</v>
      </c>
      <c r="B275" s="4">
        <v>36519</v>
      </c>
      <c r="C275" s="4">
        <v>0</v>
      </c>
      <c r="D275" s="4">
        <f t="shared" si="8"/>
        <v>0</v>
      </c>
      <c r="E275" s="4">
        <f t="shared" si="9"/>
        <v>0</v>
      </c>
    </row>
    <row r="276" spans="1:5">
      <c r="A276" s="4">
        <v>274</v>
      </c>
      <c r="B276" s="4">
        <v>36520</v>
      </c>
      <c r="C276" s="4">
        <v>1100</v>
      </c>
      <c r="D276" s="4">
        <f t="shared" si="8"/>
        <v>550</v>
      </c>
      <c r="E276" s="4">
        <f t="shared" si="9"/>
        <v>56.65</v>
      </c>
    </row>
    <row r="277" spans="1:5">
      <c r="A277" s="4">
        <v>275</v>
      </c>
      <c r="B277" s="4">
        <v>36521</v>
      </c>
      <c r="C277" s="4">
        <v>1100</v>
      </c>
      <c r="D277" s="4">
        <f t="shared" si="8"/>
        <v>550</v>
      </c>
      <c r="E277" s="4">
        <f t="shared" si="9"/>
        <v>56.65</v>
      </c>
    </row>
    <row r="278" spans="1:5">
      <c r="A278" s="4">
        <v>276</v>
      </c>
      <c r="B278" s="4">
        <v>36522</v>
      </c>
      <c r="C278" s="4">
        <v>0</v>
      </c>
      <c r="D278" s="4">
        <f t="shared" si="8"/>
        <v>0</v>
      </c>
      <c r="E278" s="4">
        <f t="shared" si="9"/>
        <v>0</v>
      </c>
    </row>
    <row r="279" spans="1:5">
      <c r="A279" s="4">
        <v>277</v>
      </c>
      <c r="B279" s="4">
        <v>36523</v>
      </c>
      <c r="C279" s="4">
        <v>0</v>
      </c>
      <c r="D279" s="4">
        <f t="shared" si="8"/>
        <v>0</v>
      </c>
      <c r="E279" s="4">
        <f t="shared" si="9"/>
        <v>0</v>
      </c>
    </row>
    <row r="280" spans="1:5">
      <c r="A280" s="4">
        <v>278</v>
      </c>
      <c r="B280" s="4">
        <v>36524</v>
      </c>
      <c r="C280" s="4">
        <v>0</v>
      </c>
      <c r="D280" s="4">
        <f t="shared" si="8"/>
        <v>0</v>
      </c>
      <c r="E280" s="4">
        <f t="shared" si="9"/>
        <v>0</v>
      </c>
    </row>
    <row r="281" spans="1:5">
      <c r="A281" s="4">
        <v>279</v>
      </c>
      <c r="B281" s="4">
        <v>36525</v>
      </c>
      <c r="C281" s="4">
        <v>0</v>
      </c>
      <c r="D281" s="4">
        <f t="shared" si="8"/>
        <v>0</v>
      </c>
      <c r="E281" s="4">
        <f t="shared" si="9"/>
        <v>0</v>
      </c>
    </row>
    <row r="282" spans="1:5">
      <c r="A282" s="4">
        <v>280</v>
      </c>
      <c r="B282" s="4">
        <v>36526</v>
      </c>
      <c r="C282" s="4">
        <v>1100</v>
      </c>
      <c r="D282" s="4">
        <f t="shared" si="8"/>
        <v>550</v>
      </c>
      <c r="E282" s="4">
        <f t="shared" si="9"/>
        <v>56.65</v>
      </c>
    </row>
    <row r="283" spans="1:5">
      <c r="A283" s="4">
        <v>281</v>
      </c>
      <c r="B283" s="4">
        <v>36527</v>
      </c>
      <c r="C283" s="4">
        <v>0</v>
      </c>
      <c r="D283" s="4">
        <f t="shared" si="8"/>
        <v>0</v>
      </c>
      <c r="E283" s="4">
        <f t="shared" si="9"/>
        <v>0</v>
      </c>
    </row>
    <row r="284" spans="1:5">
      <c r="A284" s="4">
        <v>282</v>
      </c>
      <c r="B284" s="4">
        <v>36528</v>
      </c>
      <c r="C284" s="4">
        <v>1250</v>
      </c>
      <c r="D284" s="4">
        <f t="shared" si="8"/>
        <v>625</v>
      </c>
      <c r="E284" s="4">
        <f t="shared" si="9"/>
        <v>64.375</v>
      </c>
    </row>
    <row r="285" spans="1:5">
      <c r="A285" s="4">
        <v>283</v>
      </c>
      <c r="B285" s="4">
        <v>36529</v>
      </c>
      <c r="C285" s="4">
        <v>1100</v>
      </c>
      <c r="D285" s="4">
        <f t="shared" si="8"/>
        <v>550</v>
      </c>
      <c r="E285" s="4">
        <f t="shared" si="9"/>
        <v>56.65</v>
      </c>
    </row>
    <row r="286" spans="1:5">
      <c r="A286" s="4">
        <v>284</v>
      </c>
      <c r="B286" s="4">
        <v>36530</v>
      </c>
      <c r="C286" s="4">
        <f>14*1650</f>
        <v>23100</v>
      </c>
      <c r="D286" s="4">
        <f t="shared" si="8"/>
        <v>11550</v>
      </c>
      <c r="E286" s="4">
        <f t="shared" si="9"/>
        <v>1189.6500000000001</v>
      </c>
    </row>
    <row r="287" spans="1:5">
      <c r="A287" s="4">
        <v>285</v>
      </c>
      <c r="B287" s="4">
        <v>36531</v>
      </c>
      <c r="C287" s="4">
        <f>1650*3</f>
        <v>4950</v>
      </c>
      <c r="D287" s="4">
        <f t="shared" si="8"/>
        <v>2475</v>
      </c>
      <c r="E287" s="4">
        <f t="shared" si="9"/>
        <v>254.92500000000001</v>
      </c>
    </row>
    <row r="288" spans="1:5">
      <c r="A288" s="4">
        <v>286</v>
      </c>
      <c r="B288" s="4">
        <v>36532</v>
      </c>
      <c r="C288" s="4">
        <v>1250</v>
      </c>
      <c r="D288" s="4">
        <f t="shared" si="8"/>
        <v>625</v>
      </c>
      <c r="E288" s="4">
        <f t="shared" si="9"/>
        <v>64.375</v>
      </c>
    </row>
    <row r="289" spans="1:5">
      <c r="A289" s="4">
        <v>287</v>
      </c>
      <c r="B289" s="4">
        <v>36533</v>
      </c>
      <c r="C289" s="4">
        <v>1250</v>
      </c>
      <c r="D289" s="4">
        <f t="shared" si="8"/>
        <v>625</v>
      </c>
      <c r="E289" s="4">
        <f t="shared" si="9"/>
        <v>64.375</v>
      </c>
    </row>
    <row r="290" spans="1:5">
      <c r="A290" s="4">
        <v>288</v>
      </c>
      <c r="B290" s="4">
        <v>36534</v>
      </c>
      <c r="C290" s="4">
        <v>1650</v>
      </c>
      <c r="D290" s="4">
        <f t="shared" si="8"/>
        <v>825</v>
      </c>
      <c r="E290" s="4">
        <f t="shared" si="9"/>
        <v>84.974999999999994</v>
      </c>
    </row>
    <row r="291" spans="1:5">
      <c r="A291" s="4">
        <v>289</v>
      </c>
      <c r="B291" s="4">
        <v>36535</v>
      </c>
      <c r="C291" s="4">
        <f>1650*10</f>
        <v>16500</v>
      </c>
      <c r="D291" s="4">
        <f t="shared" si="8"/>
        <v>8250</v>
      </c>
      <c r="E291" s="4">
        <f t="shared" si="9"/>
        <v>849.75</v>
      </c>
    </row>
    <row r="292" spans="1:5">
      <c r="A292" s="4">
        <v>290</v>
      </c>
      <c r="B292" s="4">
        <v>36536</v>
      </c>
      <c r="C292" s="4">
        <v>1250</v>
      </c>
      <c r="D292" s="4">
        <f t="shared" si="8"/>
        <v>625</v>
      </c>
      <c r="E292" s="4">
        <f t="shared" si="9"/>
        <v>64.375</v>
      </c>
    </row>
    <row r="293" spans="1:5">
      <c r="A293" s="4">
        <v>291</v>
      </c>
      <c r="B293" s="4">
        <v>36537</v>
      </c>
      <c r="C293" s="4">
        <f>1650*2</f>
        <v>3300</v>
      </c>
      <c r="D293" s="4">
        <f t="shared" si="8"/>
        <v>1650</v>
      </c>
      <c r="E293" s="4">
        <f t="shared" si="9"/>
        <v>169.95</v>
      </c>
    </row>
    <row r="294" spans="1:5">
      <c r="A294" s="4">
        <v>292</v>
      </c>
      <c r="B294" s="4">
        <v>36538</v>
      </c>
      <c r="C294" s="4">
        <v>1650</v>
      </c>
      <c r="D294" s="4">
        <f t="shared" si="8"/>
        <v>825</v>
      </c>
      <c r="E294" s="4">
        <f t="shared" si="9"/>
        <v>84.974999999999994</v>
      </c>
    </row>
    <row r="295" spans="1:5">
      <c r="A295" s="4">
        <v>293</v>
      </c>
      <c r="B295" s="4">
        <v>36539</v>
      </c>
      <c r="C295" s="4">
        <f>1250*2</f>
        <v>2500</v>
      </c>
      <c r="D295" s="4">
        <f t="shared" si="8"/>
        <v>1250</v>
      </c>
      <c r="E295" s="4">
        <f t="shared" si="9"/>
        <v>128.75</v>
      </c>
    </row>
    <row r="296" spans="1:5">
      <c r="A296" s="4">
        <v>294</v>
      </c>
      <c r="B296" s="4">
        <v>36540</v>
      </c>
      <c r="C296" s="4">
        <f>1250*2</f>
        <v>2500</v>
      </c>
      <c r="D296" s="4">
        <f t="shared" si="8"/>
        <v>1250</v>
      </c>
      <c r="E296" s="4">
        <f t="shared" si="9"/>
        <v>128.75</v>
      </c>
    </row>
    <row r="297" spans="1:5">
      <c r="A297" s="4">
        <v>295</v>
      </c>
      <c r="B297" s="4">
        <v>36541</v>
      </c>
      <c r="C297" s="4">
        <v>1100</v>
      </c>
      <c r="D297" s="4">
        <f t="shared" si="8"/>
        <v>550</v>
      </c>
      <c r="E297" s="4">
        <f t="shared" si="9"/>
        <v>56.65</v>
      </c>
    </row>
    <row r="298" spans="1:5">
      <c r="A298" s="4">
        <v>296</v>
      </c>
      <c r="B298" s="4">
        <v>36542</v>
      </c>
      <c r="C298" s="4">
        <v>0</v>
      </c>
      <c r="D298" s="4">
        <f t="shared" si="8"/>
        <v>0</v>
      </c>
      <c r="E298" s="4">
        <f t="shared" si="9"/>
        <v>0</v>
      </c>
    </row>
    <row r="299" spans="1:5">
      <c r="A299" s="4">
        <v>297</v>
      </c>
      <c r="B299" s="4">
        <v>36543</v>
      </c>
      <c r="C299" s="4">
        <v>0</v>
      </c>
      <c r="D299" s="4">
        <f t="shared" si="8"/>
        <v>0</v>
      </c>
      <c r="E299" s="4">
        <f t="shared" si="9"/>
        <v>0</v>
      </c>
    </row>
    <row r="300" spans="1:5">
      <c r="A300" s="4">
        <v>298</v>
      </c>
      <c r="B300" s="4">
        <v>36544</v>
      </c>
      <c r="C300" s="4">
        <f>1650*2</f>
        <v>3300</v>
      </c>
      <c r="D300" s="4">
        <f t="shared" si="8"/>
        <v>1650</v>
      </c>
      <c r="E300" s="4">
        <f t="shared" si="9"/>
        <v>169.95</v>
      </c>
    </row>
    <row r="301" spans="1:5">
      <c r="A301" s="4">
        <v>299</v>
      </c>
      <c r="B301" s="4">
        <v>36545</v>
      </c>
      <c r="C301" s="4">
        <f>1400*2</f>
        <v>2800</v>
      </c>
      <c r="D301" s="4">
        <f t="shared" si="8"/>
        <v>1400</v>
      </c>
      <c r="E301" s="4">
        <f t="shared" si="9"/>
        <v>144.20000000000002</v>
      </c>
    </row>
    <row r="302" spans="1:5">
      <c r="A302" s="4">
        <v>300</v>
      </c>
      <c r="B302" s="4">
        <v>36546</v>
      </c>
      <c r="C302" s="4">
        <f>1650*2</f>
        <v>3300</v>
      </c>
      <c r="D302" s="4">
        <f t="shared" si="8"/>
        <v>1650</v>
      </c>
      <c r="E302" s="4">
        <f t="shared" si="9"/>
        <v>169.95</v>
      </c>
    </row>
    <row r="303" spans="1:5">
      <c r="A303" s="4">
        <v>301</v>
      </c>
      <c r="B303" s="4">
        <v>36547</v>
      </c>
      <c r="C303" s="4">
        <f>1400*2</f>
        <v>2800</v>
      </c>
      <c r="D303" s="4">
        <f t="shared" si="8"/>
        <v>1400</v>
      </c>
      <c r="E303" s="4">
        <f t="shared" si="9"/>
        <v>144.20000000000002</v>
      </c>
    </row>
    <row r="304" spans="1:5">
      <c r="A304" s="4">
        <v>302</v>
      </c>
      <c r="B304" s="4">
        <v>36548</v>
      </c>
      <c r="C304" s="4">
        <v>0</v>
      </c>
      <c r="D304" s="4">
        <f t="shared" si="8"/>
        <v>0</v>
      </c>
      <c r="E304" s="4">
        <f t="shared" si="9"/>
        <v>0</v>
      </c>
    </row>
    <row r="305" spans="1:5">
      <c r="A305" s="4">
        <v>303</v>
      </c>
      <c r="B305" s="4">
        <v>36549</v>
      </c>
      <c r="C305" s="4">
        <v>0</v>
      </c>
      <c r="D305" s="4">
        <f t="shared" si="8"/>
        <v>0</v>
      </c>
      <c r="E305" s="4">
        <f t="shared" si="9"/>
        <v>0</v>
      </c>
    </row>
    <row r="306" spans="1:5">
      <c r="A306" s="4">
        <v>304</v>
      </c>
      <c r="B306" s="4">
        <v>36550</v>
      </c>
      <c r="C306" s="4">
        <v>0</v>
      </c>
      <c r="D306" s="4">
        <f t="shared" si="8"/>
        <v>0</v>
      </c>
      <c r="E306" s="4">
        <f t="shared" si="9"/>
        <v>0</v>
      </c>
    </row>
    <row r="307" spans="1:5">
      <c r="A307" s="4">
        <v>305</v>
      </c>
      <c r="B307" s="4">
        <v>36551</v>
      </c>
      <c r="C307" s="4">
        <f>1650*2</f>
        <v>3300</v>
      </c>
      <c r="D307" s="4">
        <f t="shared" si="8"/>
        <v>1650</v>
      </c>
      <c r="E307" s="4">
        <f t="shared" si="9"/>
        <v>169.95</v>
      </c>
    </row>
    <row r="308" spans="1:5">
      <c r="A308" s="4">
        <v>306</v>
      </c>
      <c r="B308" s="4">
        <v>36552</v>
      </c>
      <c r="C308" s="4">
        <f>2200</f>
        <v>2200</v>
      </c>
      <c r="D308" s="4">
        <f t="shared" si="8"/>
        <v>1100</v>
      </c>
      <c r="E308" s="4">
        <f t="shared" si="9"/>
        <v>113.3</v>
      </c>
    </row>
    <row r="309" spans="1:5">
      <c r="A309" s="4">
        <v>307</v>
      </c>
      <c r="B309" s="4">
        <v>36553</v>
      </c>
      <c r="C309" s="4">
        <v>0</v>
      </c>
      <c r="D309" s="4">
        <f t="shared" si="8"/>
        <v>0</v>
      </c>
      <c r="E309" s="4">
        <f t="shared" si="9"/>
        <v>0</v>
      </c>
    </row>
    <row r="310" spans="1:5">
      <c r="A310" s="4">
        <v>308</v>
      </c>
      <c r="B310" s="4">
        <v>36554</v>
      </c>
      <c r="C310" s="4">
        <v>1250</v>
      </c>
      <c r="D310" s="4">
        <f t="shared" si="8"/>
        <v>625</v>
      </c>
      <c r="E310" s="4">
        <f t="shared" si="9"/>
        <v>64.375</v>
      </c>
    </row>
    <row r="311" spans="1:5">
      <c r="A311" s="4">
        <v>309</v>
      </c>
      <c r="B311" s="4">
        <v>36555</v>
      </c>
      <c r="C311" s="4">
        <f>1400*2</f>
        <v>2800</v>
      </c>
      <c r="D311" s="4">
        <f t="shared" si="8"/>
        <v>1400</v>
      </c>
      <c r="E311" s="4">
        <f t="shared" si="9"/>
        <v>144.20000000000002</v>
      </c>
    </row>
    <row r="312" spans="1:5">
      <c r="A312" s="4">
        <v>310</v>
      </c>
      <c r="B312" s="4">
        <v>36556</v>
      </c>
      <c r="C312" s="4">
        <v>0</v>
      </c>
      <c r="D312" s="4">
        <f t="shared" si="8"/>
        <v>0</v>
      </c>
      <c r="E312" s="4">
        <f t="shared" si="9"/>
        <v>0</v>
      </c>
    </row>
    <row r="313" spans="1:5">
      <c r="A313" s="4">
        <v>311</v>
      </c>
      <c r="B313" s="4">
        <v>36557</v>
      </c>
      <c r="C313" s="4">
        <f>1250*3</f>
        <v>3750</v>
      </c>
      <c r="D313" s="4">
        <f t="shared" si="8"/>
        <v>1875</v>
      </c>
      <c r="E313" s="4">
        <f t="shared" si="9"/>
        <v>193.125</v>
      </c>
    </row>
    <row r="314" spans="1:5">
      <c r="A314" s="4">
        <v>312</v>
      </c>
      <c r="B314" s="4">
        <v>36558</v>
      </c>
      <c r="C314" s="4">
        <v>1100</v>
      </c>
      <c r="D314" s="4">
        <f t="shared" si="8"/>
        <v>550</v>
      </c>
      <c r="E314" s="4">
        <f t="shared" si="9"/>
        <v>56.65</v>
      </c>
    </row>
    <row r="315" spans="1:5">
      <c r="A315" s="4">
        <v>313</v>
      </c>
      <c r="B315" s="4">
        <v>36559</v>
      </c>
      <c r="C315" s="4">
        <v>0</v>
      </c>
      <c r="D315" s="4">
        <f t="shared" si="8"/>
        <v>0</v>
      </c>
      <c r="E315" s="4">
        <f t="shared" si="9"/>
        <v>0</v>
      </c>
    </row>
    <row r="316" spans="1:5">
      <c r="A316" s="4">
        <v>314</v>
      </c>
      <c r="B316" s="4">
        <v>36560</v>
      </c>
      <c r="C316" s="4">
        <f>1100*4</f>
        <v>4400</v>
      </c>
      <c r="D316" s="4">
        <f t="shared" si="8"/>
        <v>2200</v>
      </c>
      <c r="E316" s="4">
        <f t="shared" si="9"/>
        <v>226.6</v>
      </c>
    </row>
    <row r="317" spans="1:5">
      <c r="A317" s="4">
        <v>315</v>
      </c>
      <c r="B317" s="4">
        <v>36561</v>
      </c>
      <c r="C317" s="4">
        <v>0</v>
      </c>
      <c r="D317" s="4">
        <f t="shared" si="8"/>
        <v>0</v>
      </c>
      <c r="E317" s="4">
        <f t="shared" si="9"/>
        <v>0</v>
      </c>
    </row>
    <row r="318" spans="1:5">
      <c r="A318" s="4">
        <v>316</v>
      </c>
      <c r="B318" s="4">
        <v>36562</v>
      </c>
      <c r="C318" s="4">
        <f>1400*3</f>
        <v>4200</v>
      </c>
      <c r="D318" s="4">
        <f t="shared" si="8"/>
        <v>2100</v>
      </c>
      <c r="E318" s="4">
        <f t="shared" si="9"/>
        <v>216.3</v>
      </c>
    </row>
    <row r="319" spans="1:5">
      <c r="A319" s="4">
        <v>317</v>
      </c>
      <c r="B319" s="4">
        <v>36563</v>
      </c>
      <c r="C319" s="4">
        <f>1400*3</f>
        <v>4200</v>
      </c>
      <c r="D319" s="4">
        <f t="shared" si="8"/>
        <v>2100</v>
      </c>
      <c r="E319" s="4">
        <f t="shared" si="9"/>
        <v>216.3</v>
      </c>
    </row>
    <row r="320" spans="1:5">
      <c r="A320" s="4">
        <v>318</v>
      </c>
      <c r="B320" s="4">
        <v>36564</v>
      </c>
      <c r="C320" s="4">
        <v>1650</v>
      </c>
      <c r="D320" s="4">
        <f t="shared" si="8"/>
        <v>825</v>
      </c>
      <c r="E320" s="4">
        <f t="shared" si="9"/>
        <v>84.974999999999994</v>
      </c>
    </row>
    <row r="321" spans="1:5">
      <c r="A321" s="4">
        <v>319</v>
      </c>
      <c r="B321" s="4">
        <v>36565</v>
      </c>
      <c r="C321" s="4">
        <v>1250</v>
      </c>
      <c r="D321" s="4">
        <f t="shared" si="8"/>
        <v>625</v>
      </c>
      <c r="E321" s="4">
        <f t="shared" si="9"/>
        <v>64.375</v>
      </c>
    </row>
    <row r="322" spans="1:5">
      <c r="A322" s="4">
        <v>320</v>
      </c>
      <c r="B322" s="4">
        <v>36566</v>
      </c>
      <c r="C322" s="4">
        <v>1250</v>
      </c>
      <c r="D322" s="4">
        <f t="shared" si="8"/>
        <v>625</v>
      </c>
      <c r="E322" s="4">
        <f t="shared" si="9"/>
        <v>64.375</v>
      </c>
    </row>
    <row r="323" spans="1:5">
      <c r="A323" s="4">
        <v>321</v>
      </c>
      <c r="B323" s="4">
        <v>36567</v>
      </c>
      <c r="C323" s="4">
        <v>0</v>
      </c>
      <c r="D323" s="4">
        <f t="shared" si="8"/>
        <v>0</v>
      </c>
      <c r="E323" s="4">
        <f t="shared" si="9"/>
        <v>0</v>
      </c>
    </row>
    <row r="324" spans="1:5">
      <c r="A324" s="4">
        <v>322</v>
      </c>
      <c r="B324" s="4">
        <v>36568</v>
      </c>
      <c r="C324" s="4">
        <v>1100</v>
      </c>
      <c r="D324" s="4">
        <f t="shared" ref="D324:D387" si="10">C324*50/100</f>
        <v>550</v>
      </c>
      <c r="E324" s="4">
        <f t="shared" ref="E324:E387" si="11">D324*10.3/100</f>
        <v>56.65</v>
      </c>
    </row>
    <row r="325" spans="1:5">
      <c r="A325" s="4">
        <v>323</v>
      </c>
      <c r="B325" s="4">
        <v>36569</v>
      </c>
      <c r="C325" s="4">
        <v>0</v>
      </c>
      <c r="D325" s="4">
        <f t="shared" si="10"/>
        <v>0</v>
      </c>
      <c r="E325" s="4">
        <f t="shared" si="11"/>
        <v>0</v>
      </c>
    </row>
    <row r="326" spans="1:5">
      <c r="A326" s="4">
        <v>324</v>
      </c>
      <c r="B326" s="4">
        <v>36570</v>
      </c>
      <c r="C326" s="4">
        <v>0</v>
      </c>
      <c r="D326" s="4">
        <f t="shared" si="10"/>
        <v>0</v>
      </c>
      <c r="E326" s="4">
        <f t="shared" si="11"/>
        <v>0</v>
      </c>
    </row>
    <row r="327" spans="1:5">
      <c r="A327" s="4">
        <v>325</v>
      </c>
      <c r="B327" s="4">
        <v>36571</v>
      </c>
      <c r="C327" s="4">
        <v>0</v>
      </c>
      <c r="D327" s="4">
        <f t="shared" si="10"/>
        <v>0</v>
      </c>
      <c r="E327" s="4">
        <f t="shared" si="11"/>
        <v>0</v>
      </c>
    </row>
    <row r="328" spans="1:5">
      <c r="A328" s="4">
        <v>326</v>
      </c>
      <c r="B328" s="4">
        <v>36572</v>
      </c>
      <c r="C328" s="4">
        <v>0</v>
      </c>
      <c r="D328" s="4">
        <f t="shared" si="10"/>
        <v>0</v>
      </c>
      <c r="E328" s="4">
        <f t="shared" si="11"/>
        <v>0</v>
      </c>
    </row>
    <row r="329" spans="1:5">
      <c r="A329" s="4">
        <v>327</v>
      </c>
      <c r="B329" s="4">
        <v>36573</v>
      </c>
      <c r="C329" s="4">
        <v>1650</v>
      </c>
      <c r="D329" s="4">
        <f t="shared" si="10"/>
        <v>825</v>
      </c>
      <c r="E329" s="4">
        <f t="shared" si="11"/>
        <v>84.974999999999994</v>
      </c>
    </row>
    <row r="330" spans="1:5">
      <c r="A330" s="4">
        <v>328</v>
      </c>
      <c r="B330" s="4">
        <v>36574</v>
      </c>
      <c r="C330" s="4">
        <v>0</v>
      </c>
      <c r="D330" s="4">
        <f t="shared" si="10"/>
        <v>0</v>
      </c>
      <c r="E330" s="4">
        <f t="shared" si="11"/>
        <v>0</v>
      </c>
    </row>
    <row r="331" spans="1:5">
      <c r="A331" s="4">
        <v>329</v>
      </c>
      <c r="B331" s="4">
        <v>36575</v>
      </c>
      <c r="C331" s="4">
        <v>0</v>
      </c>
      <c r="D331" s="4">
        <f t="shared" si="10"/>
        <v>0</v>
      </c>
      <c r="E331" s="4">
        <f t="shared" si="11"/>
        <v>0</v>
      </c>
    </row>
    <row r="332" spans="1:5">
      <c r="A332" s="4">
        <v>330</v>
      </c>
      <c r="B332" s="4">
        <v>36576</v>
      </c>
      <c r="C332" s="4">
        <f>1250*3</f>
        <v>3750</v>
      </c>
      <c r="D332" s="4">
        <f t="shared" si="10"/>
        <v>1875</v>
      </c>
      <c r="E332" s="4">
        <f t="shared" si="11"/>
        <v>193.125</v>
      </c>
    </row>
    <row r="333" spans="1:5">
      <c r="A333" s="4">
        <v>331</v>
      </c>
      <c r="B333" s="4">
        <v>36577</v>
      </c>
      <c r="C333" s="4">
        <v>0</v>
      </c>
      <c r="D333" s="4">
        <f t="shared" si="10"/>
        <v>0</v>
      </c>
      <c r="E333" s="4">
        <f t="shared" si="11"/>
        <v>0</v>
      </c>
    </row>
    <row r="334" spans="1:5">
      <c r="A334" s="4">
        <v>332</v>
      </c>
      <c r="B334" s="4">
        <v>36578</v>
      </c>
      <c r="C334" s="4">
        <v>0</v>
      </c>
      <c r="D334" s="4">
        <f t="shared" si="10"/>
        <v>0</v>
      </c>
      <c r="E334" s="4">
        <f t="shared" si="11"/>
        <v>0</v>
      </c>
    </row>
    <row r="335" spans="1:5">
      <c r="A335" s="4">
        <v>333</v>
      </c>
      <c r="B335" s="4">
        <v>36579</v>
      </c>
      <c r="C335" s="4">
        <v>0</v>
      </c>
      <c r="D335" s="4">
        <f t="shared" si="10"/>
        <v>0</v>
      </c>
      <c r="E335" s="4">
        <f t="shared" si="11"/>
        <v>0</v>
      </c>
    </row>
    <row r="336" spans="1:5">
      <c r="A336" s="4">
        <v>334</v>
      </c>
      <c r="B336" s="4">
        <v>36580</v>
      </c>
      <c r="C336" s="4">
        <v>0</v>
      </c>
      <c r="D336" s="4">
        <f t="shared" si="10"/>
        <v>0</v>
      </c>
      <c r="E336" s="4">
        <f t="shared" si="11"/>
        <v>0</v>
      </c>
    </row>
    <row r="337" spans="1:5">
      <c r="A337" s="4">
        <v>335</v>
      </c>
      <c r="B337" s="4">
        <v>36581</v>
      </c>
      <c r="C337" s="4">
        <v>0</v>
      </c>
      <c r="D337" s="4">
        <f t="shared" si="10"/>
        <v>0</v>
      </c>
      <c r="E337" s="4">
        <f t="shared" si="11"/>
        <v>0</v>
      </c>
    </row>
    <row r="338" spans="1:5">
      <c r="A338" s="4">
        <v>336</v>
      </c>
      <c r="B338" s="4">
        <v>36582</v>
      </c>
      <c r="C338" s="4">
        <v>1650</v>
      </c>
      <c r="D338" s="4">
        <f t="shared" si="10"/>
        <v>825</v>
      </c>
      <c r="E338" s="4">
        <f t="shared" si="11"/>
        <v>84.974999999999994</v>
      </c>
    </row>
    <row r="339" spans="1:5">
      <c r="A339" s="4">
        <v>337</v>
      </c>
      <c r="B339" s="4">
        <v>36583</v>
      </c>
      <c r="C339" s="4">
        <v>3900</v>
      </c>
      <c r="D339" s="4">
        <f t="shared" si="10"/>
        <v>1950</v>
      </c>
      <c r="E339" s="4">
        <f t="shared" si="11"/>
        <v>200.85</v>
      </c>
    </row>
    <row r="340" spans="1:5">
      <c r="A340" s="4">
        <v>338</v>
      </c>
      <c r="B340" s="4">
        <v>36584</v>
      </c>
      <c r="C340" s="4">
        <f>1400*2</f>
        <v>2800</v>
      </c>
      <c r="D340" s="4">
        <f t="shared" si="10"/>
        <v>1400</v>
      </c>
      <c r="E340" s="4">
        <f t="shared" si="11"/>
        <v>144.20000000000002</v>
      </c>
    </row>
    <row r="341" spans="1:5">
      <c r="A341" s="4">
        <v>339</v>
      </c>
      <c r="B341" s="4">
        <v>36585</v>
      </c>
      <c r="C341" s="4">
        <v>1250</v>
      </c>
      <c r="D341" s="4">
        <f t="shared" si="10"/>
        <v>625</v>
      </c>
      <c r="E341" s="4">
        <f t="shared" si="11"/>
        <v>64.375</v>
      </c>
    </row>
    <row r="342" spans="1:5">
      <c r="A342" s="4">
        <v>340</v>
      </c>
      <c r="B342" s="4">
        <v>36586</v>
      </c>
      <c r="C342" s="4">
        <v>1650</v>
      </c>
      <c r="D342" s="4">
        <f t="shared" si="10"/>
        <v>825</v>
      </c>
      <c r="E342" s="4">
        <f t="shared" si="11"/>
        <v>84.974999999999994</v>
      </c>
    </row>
    <row r="343" spans="1:5">
      <c r="A343" s="4">
        <v>341</v>
      </c>
      <c r="B343" s="4">
        <v>36587</v>
      </c>
      <c r="C343" s="4">
        <v>2200</v>
      </c>
      <c r="D343" s="4">
        <f t="shared" si="10"/>
        <v>1100</v>
      </c>
      <c r="E343" s="4">
        <f t="shared" si="11"/>
        <v>113.3</v>
      </c>
    </row>
    <row r="344" spans="1:5">
      <c r="A344" s="4">
        <v>342</v>
      </c>
      <c r="B344" s="4">
        <v>36588</v>
      </c>
      <c r="C344" s="4">
        <v>1400</v>
      </c>
      <c r="D344" s="4">
        <f t="shared" si="10"/>
        <v>700</v>
      </c>
      <c r="E344" s="4">
        <f t="shared" si="11"/>
        <v>72.100000000000009</v>
      </c>
    </row>
    <row r="345" spans="1:5">
      <c r="A345" s="4">
        <v>343</v>
      </c>
      <c r="B345" s="4">
        <v>36589</v>
      </c>
      <c r="C345" s="4">
        <v>1250</v>
      </c>
      <c r="D345" s="4">
        <f t="shared" si="10"/>
        <v>625</v>
      </c>
      <c r="E345" s="4">
        <f t="shared" si="11"/>
        <v>64.375</v>
      </c>
    </row>
    <row r="346" spans="1:5">
      <c r="A346" s="4">
        <v>344</v>
      </c>
      <c r="B346" s="4">
        <v>36590</v>
      </c>
      <c r="C346" s="4">
        <v>0</v>
      </c>
      <c r="D346" s="4">
        <f t="shared" si="10"/>
        <v>0</v>
      </c>
      <c r="E346" s="4">
        <f t="shared" si="11"/>
        <v>0</v>
      </c>
    </row>
    <row r="347" spans="1:5">
      <c r="A347" s="4">
        <v>345</v>
      </c>
      <c r="B347" s="4">
        <v>36591</v>
      </c>
      <c r="C347" s="4">
        <v>3900</v>
      </c>
      <c r="D347" s="4">
        <f t="shared" si="10"/>
        <v>1950</v>
      </c>
      <c r="E347" s="4">
        <f t="shared" si="11"/>
        <v>200.85</v>
      </c>
    </row>
    <row r="348" spans="1:5">
      <c r="A348" s="4">
        <v>346</v>
      </c>
      <c r="B348" s="4">
        <v>36592</v>
      </c>
      <c r="C348" s="4">
        <v>0</v>
      </c>
      <c r="D348" s="4">
        <f t="shared" si="10"/>
        <v>0</v>
      </c>
      <c r="E348" s="4">
        <f t="shared" si="11"/>
        <v>0</v>
      </c>
    </row>
    <row r="349" spans="1:5">
      <c r="A349" s="4">
        <v>347</v>
      </c>
      <c r="B349" s="4">
        <v>36593</v>
      </c>
      <c r="C349" s="4">
        <f>1250*2</f>
        <v>2500</v>
      </c>
      <c r="D349" s="4">
        <f t="shared" si="10"/>
        <v>1250</v>
      </c>
      <c r="E349" s="4">
        <f t="shared" si="11"/>
        <v>128.75</v>
      </c>
    </row>
    <row r="350" spans="1:5">
      <c r="A350" s="4">
        <v>348</v>
      </c>
      <c r="B350" s="4">
        <v>36594</v>
      </c>
      <c r="C350" s="4">
        <f>1250*2</f>
        <v>2500</v>
      </c>
      <c r="D350" s="4">
        <f t="shared" si="10"/>
        <v>1250</v>
      </c>
      <c r="E350" s="4">
        <f t="shared" si="11"/>
        <v>128.75</v>
      </c>
    </row>
    <row r="351" spans="1:5">
      <c r="A351" s="4">
        <v>349</v>
      </c>
      <c r="B351" s="4">
        <v>36595</v>
      </c>
      <c r="C351" s="4">
        <v>1100</v>
      </c>
      <c r="D351" s="4">
        <f t="shared" si="10"/>
        <v>550</v>
      </c>
      <c r="E351" s="4">
        <f t="shared" si="11"/>
        <v>56.65</v>
      </c>
    </row>
    <row r="352" spans="1:5">
      <c r="A352" s="4">
        <v>350</v>
      </c>
      <c r="B352" s="4">
        <v>36596</v>
      </c>
      <c r="C352" s="4">
        <v>0</v>
      </c>
      <c r="D352" s="4">
        <f t="shared" si="10"/>
        <v>0</v>
      </c>
      <c r="E352" s="4">
        <f t="shared" si="11"/>
        <v>0</v>
      </c>
    </row>
    <row r="353" spans="1:5">
      <c r="A353" s="4">
        <v>351</v>
      </c>
      <c r="B353" s="4">
        <v>36597</v>
      </c>
      <c r="C353" s="4">
        <v>0</v>
      </c>
      <c r="D353" s="4">
        <f t="shared" si="10"/>
        <v>0</v>
      </c>
      <c r="E353" s="4">
        <f t="shared" si="11"/>
        <v>0</v>
      </c>
    </row>
    <row r="354" spans="1:5">
      <c r="A354" s="4">
        <v>352</v>
      </c>
      <c r="B354" s="4">
        <v>36598</v>
      </c>
      <c r="C354" s="4">
        <v>1100</v>
      </c>
      <c r="D354" s="4">
        <f t="shared" si="10"/>
        <v>550</v>
      </c>
      <c r="E354" s="4">
        <f t="shared" si="11"/>
        <v>56.65</v>
      </c>
    </row>
    <row r="355" spans="1:5">
      <c r="A355" s="4">
        <v>353</v>
      </c>
      <c r="B355" s="4">
        <v>36599</v>
      </c>
      <c r="C355" s="4">
        <v>0</v>
      </c>
      <c r="D355" s="4">
        <f t="shared" si="10"/>
        <v>0</v>
      </c>
      <c r="E355" s="4">
        <f t="shared" si="11"/>
        <v>0</v>
      </c>
    </row>
    <row r="356" spans="1:5">
      <c r="A356" s="4">
        <v>354</v>
      </c>
      <c r="B356" s="4">
        <v>36600</v>
      </c>
      <c r="C356" s="4">
        <v>0</v>
      </c>
      <c r="D356" s="4">
        <f t="shared" si="10"/>
        <v>0</v>
      </c>
      <c r="E356" s="4">
        <f t="shared" si="11"/>
        <v>0</v>
      </c>
    </row>
    <row r="357" spans="1:5">
      <c r="A357" s="4">
        <v>355</v>
      </c>
      <c r="B357" s="4">
        <v>36601</v>
      </c>
      <c r="C357" s="4">
        <v>1650</v>
      </c>
      <c r="D357" s="4">
        <f t="shared" si="10"/>
        <v>825</v>
      </c>
      <c r="E357" s="4">
        <f t="shared" si="11"/>
        <v>84.974999999999994</v>
      </c>
    </row>
    <row r="358" spans="1:5">
      <c r="A358" s="4">
        <v>356</v>
      </c>
      <c r="B358" s="4">
        <v>36602</v>
      </c>
      <c r="C358" s="4">
        <v>0</v>
      </c>
      <c r="D358" s="4">
        <f t="shared" si="10"/>
        <v>0</v>
      </c>
      <c r="E358" s="4">
        <f t="shared" si="11"/>
        <v>0</v>
      </c>
    </row>
    <row r="359" spans="1:5">
      <c r="A359" s="4">
        <v>357</v>
      </c>
      <c r="B359" s="4">
        <v>36603</v>
      </c>
      <c r="C359" s="4">
        <v>0</v>
      </c>
      <c r="D359" s="4">
        <f t="shared" si="10"/>
        <v>0</v>
      </c>
      <c r="E359" s="4">
        <f t="shared" si="11"/>
        <v>0</v>
      </c>
    </row>
    <row r="360" spans="1:5">
      <c r="A360" s="4">
        <v>358</v>
      </c>
      <c r="B360" s="4">
        <v>36604</v>
      </c>
      <c r="C360" s="4">
        <v>0</v>
      </c>
      <c r="D360" s="4">
        <f t="shared" si="10"/>
        <v>0</v>
      </c>
      <c r="E360" s="4">
        <f t="shared" si="11"/>
        <v>0</v>
      </c>
    </row>
    <row r="361" spans="1:5">
      <c r="A361" s="4">
        <v>359</v>
      </c>
      <c r="B361" s="4">
        <v>36605</v>
      </c>
      <c r="C361" s="4">
        <f>1250*3</f>
        <v>3750</v>
      </c>
      <c r="D361" s="4">
        <f t="shared" si="10"/>
        <v>1875</v>
      </c>
      <c r="E361" s="4">
        <f t="shared" si="11"/>
        <v>193.125</v>
      </c>
    </row>
    <row r="362" spans="1:5">
      <c r="A362" s="4">
        <v>360</v>
      </c>
      <c r="B362" s="4">
        <v>36606</v>
      </c>
      <c r="C362" s="4">
        <v>1100</v>
      </c>
      <c r="D362" s="4">
        <f t="shared" si="10"/>
        <v>550</v>
      </c>
      <c r="E362" s="4">
        <f t="shared" si="11"/>
        <v>56.65</v>
      </c>
    </row>
    <row r="363" spans="1:5">
      <c r="A363" s="4">
        <v>361</v>
      </c>
      <c r="B363" s="4">
        <v>36607</v>
      </c>
      <c r="C363" s="4">
        <v>0</v>
      </c>
      <c r="D363" s="4">
        <f t="shared" si="10"/>
        <v>0</v>
      </c>
      <c r="E363" s="4">
        <f t="shared" si="11"/>
        <v>0</v>
      </c>
    </row>
    <row r="364" spans="1:5">
      <c r="A364" s="4">
        <v>362</v>
      </c>
      <c r="B364" s="4">
        <v>36608</v>
      </c>
      <c r="C364" s="4">
        <f>2800</f>
        <v>2800</v>
      </c>
      <c r="D364" s="4">
        <f t="shared" si="10"/>
        <v>1400</v>
      </c>
      <c r="E364" s="4">
        <f t="shared" si="11"/>
        <v>144.20000000000002</v>
      </c>
    </row>
    <row r="365" spans="1:5">
      <c r="A365" s="4">
        <v>363</v>
      </c>
      <c r="B365" s="4">
        <v>36609</v>
      </c>
      <c r="C365" s="4">
        <v>1250</v>
      </c>
      <c r="D365" s="4">
        <f t="shared" si="10"/>
        <v>625</v>
      </c>
      <c r="E365" s="4">
        <f t="shared" si="11"/>
        <v>64.375</v>
      </c>
    </row>
    <row r="366" spans="1:5">
      <c r="A366" s="4">
        <v>364</v>
      </c>
      <c r="B366" s="4">
        <v>36610</v>
      </c>
      <c r="C366" s="4">
        <f>1650*6</f>
        <v>9900</v>
      </c>
      <c r="D366" s="4">
        <f t="shared" si="10"/>
        <v>4950</v>
      </c>
      <c r="E366" s="4">
        <f t="shared" si="11"/>
        <v>509.85</v>
      </c>
    </row>
    <row r="367" spans="1:5">
      <c r="A367" s="4">
        <v>365</v>
      </c>
      <c r="B367" s="4">
        <v>36611</v>
      </c>
      <c r="C367" s="4">
        <f>1250*2</f>
        <v>2500</v>
      </c>
      <c r="D367" s="4">
        <f t="shared" si="10"/>
        <v>1250</v>
      </c>
      <c r="E367" s="4">
        <f t="shared" si="11"/>
        <v>128.75</v>
      </c>
    </row>
    <row r="368" spans="1:5">
      <c r="A368" s="4">
        <v>366</v>
      </c>
      <c r="B368" s="4">
        <v>36612</v>
      </c>
      <c r="C368" s="4">
        <v>1250</v>
      </c>
      <c r="D368" s="4">
        <f t="shared" si="10"/>
        <v>625</v>
      </c>
      <c r="E368" s="4">
        <f t="shared" si="11"/>
        <v>64.375</v>
      </c>
    </row>
    <row r="369" spans="1:5">
      <c r="A369" s="4">
        <v>367</v>
      </c>
      <c r="B369" s="4">
        <v>36613</v>
      </c>
      <c r="C369" s="4">
        <f>1250*2</f>
        <v>2500</v>
      </c>
      <c r="D369" s="4">
        <f t="shared" si="10"/>
        <v>1250</v>
      </c>
      <c r="E369" s="4">
        <f t="shared" si="11"/>
        <v>128.75</v>
      </c>
    </row>
    <row r="370" spans="1:5">
      <c r="A370" s="4">
        <v>368</v>
      </c>
      <c r="B370" s="4">
        <v>36614</v>
      </c>
      <c r="C370" s="4">
        <f>1250*2</f>
        <v>2500</v>
      </c>
      <c r="D370" s="4">
        <f t="shared" si="10"/>
        <v>1250</v>
      </c>
      <c r="E370" s="4">
        <f t="shared" si="11"/>
        <v>128.75</v>
      </c>
    </row>
    <row r="371" spans="1:5">
      <c r="A371" s="4">
        <v>369</v>
      </c>
      <c r="B371" s="4">
        <v>36615</v>
      </c>
      <c r="C371" s="4">
        <v>1400</v>
      </c>
      <c r="D371" s="4">
        <f t="shared" si="10"/>
        <v>700</v>
      </c>
      <c r="E371" s="4">
        <f t="shared" si="11"/>
        <v>72.100000000000009</v>
      </c>
    </row>
    <row r="372" spans="1:5">
      <c r="A372" s="4">
        <v>370</v>
      </c>
      <c r="B372" s="4">
        <v>36616</v>
      </c>
      <c r="C372" s="4">
        <f>1100*10</f>
        <v>11000</v>
      </c>
      <c r="D372" s="4">
        <f t="shared" si="10"/>
        <v>5500</v>
      </c>
      <c r="E372" s="4">
        <f t="shared" si="11"/>
        <v>566.50000000000011</v>
      </c>
    </row>
    <row r="373" spans="1:5">
      <c r="A373" s="4">
        <v>371</v>
      </c>
      <c r="B373" s="4">
        <v>36617</v>
      </c>
      <c r="C373" s="4">
        <v>1250</v>
      </c>
      <c r="D373" s="4">
        <f t="shared" si="10"/>
        <v>625</v>
      </c>
      <c r="E373" s="4">
        <f t="shared" si="11"/>
        <v>64.375</v>
      </c>
    </row>
    <row r="374" spans="1:5">
      <c r="A374" s="4">
        <v>372</v>
      </c>
      <c r="B374" s="4">
        <v>36618</v>
      </c>
      <c r="C374" s="4">
        <v>1650</v>
      </c>
      <c r="D374" s="4">
        <f t="shared" si="10"/>
        <v>825</v>
      </c>
      <c r="E374" s="4">
        <f t="shared" si="11"/>
        <v>84.974999999999994</v>
      </c>
    </row>
    <row r="375" spans="1:5">
      <c r="A375" s="4">
        <v>373</v>
      </c>
      <c r="B375" s="4">
        <v>36619</v>
      </c>
      <c r="C375" s="4">
        <v>1100</v>
      </c>
      <c r="D375" s="4">
        <f t="shared" si="10"/>
        <v>550</v>
      </c>
      <c r="E375" s="4">
        <f t="shared" si="11"/>
        <v>56.65</v>
      </c>
    </row>
    <row r="376" spans="1:5">
      <c r="A376" s="4">
        <v>374</v>
      </c>
      <c r="B376" s="4">
        <v>36620</v>
      </c>
      <c r="C376" s="4">
        <v>1100</v>
      </c>
      <c r="D376" s="4">
        <f t="shared" si="10"/>
        <v>550</v>
      </c>
      <c r="E376" s="4">
        <f t="shared" si="11"/>
        <v>56.65</v>
      </c>
    </row>
    <row r="377" spans="1:5">
      <c r="A377" s="4">
        <v>375</v>
      </c>
      <c r="B377" s="4">
        <v>36621</v>
      </c>
      <c r="C377" s="4">
        <f>1400*9</f>
        <v>12600</v>
      </c>
      <c r="D377" s="4">
        <f t="shared" si="10"/>
        <v>6300</v>
      </c>
      <c r="E377" s="4">
        <f t="shared" si="11"/>
        <v>648.90000000000009</v>
      </c>
    </row>
    <row r="378" spans="1:5">
      <c r="A378" s="4">
        <v>376</v>
      </c>
      <c r="B378" s="4">
        <v>36622</v>
      </c>
      <c r="C378" s="4">
        <f>312.5+937.5</f>
        <v>1250</v>
      </c>
      <c r="D378" s="4">
        <f t="shared" si="10"/>
        <v>625</v>
      </c>
      <c r="E378" s="4">
        <f t="shared" si="11"/>
        <v>64.375</v>
      </c>
    </row>
    <row r="379" spans="1:5">
      <c r="A379" s="4">
        <v>377</v>
      </c>
      <c r="B379" s="4">
        <v>36623</v>
      </c>
      <c r="C379" s="4">
        <v>1650</v>
      </c>
      <c r="D379" s="4">
        <f t="shared" si="10"/>
        <v>825</v>
      </c>
      <c r="E379" s="4">
        <f t="shared" si="11"/>
        <v>84.974999999999994</v>
      </c>
    </row>
    <row r="380" spans="1:5">
      <c r="A380" s="4">
        <v>378</v>
      </c>
      <c r="B380" s="4">
        <v>36624</v>
      </c>
      <c r="C380" s="4">
        <v>0</v>
      </c>
      <c r="D380" s="4">
        <f t="shared" si="10"/>
        <v>0</v>
      </c>
      <c r="E380" s="4">
        <f t="shared" si="11"/>
        <v>0</v>
      </c>
    </row>
    <row r="381" spans="1:5">
      <c r="A381" s="4">
        <v>379</v>
      </c>
      <c r="B381" s="4">
        <v>36625</v>
      </c>
      <c r="C381" s="4">
        <v>1250</v>
      </c>
      <c r="D381" s="4">
        <f t="shared" si="10"/>
        <v>625</v>
      </c>
      <c r="E381" s="4">
        <f t="shared" si="11"/>
        <v>64.375</v>
      </c>
    </row>
    <row r="382" spans="1:5">
      <c r="A382" s="4">
        <v>380</v>
      </c>
      <c r="B382" s="4">
        <v>36626</v>
      </c>
      <c r="C382" s="4">
        <v>1250</v>
      </c>
      <c r="D382" s="4">
        <f t="shared" si="10"/>
        <v>625</v>
      </c>
      <c r="E382" s="4">
        <f t="shared" si="11"/>
        <v>64.375</v>
      </c>
    </row>
    <row r="383" spans="1:5">
      <c r="A383" s="4">
        <v>381</v>
      </c>
      <c r="B383" s="4">
        <v>36627</v>
      </c>
      <c r="C383" s="4">
        <v>1650</v>
      </c>
      <c r="D383" s="4">
        <f t="shared" si="10"/>
        <v>825</v>
      </c>
      <c r="E383" s="4">
        <f t="shared" si="11"/>
        <v>84.974999999999994</v>
      </c>
    </row>
    <row r="384" spans="1:5">
      <c r="A384" s="4">
        <v>382</v>
      </c>
      <c r="B384" s="4">
        <v>36628</v>
      </c>
      <c r="C384" s="4">
        <v>0</v>
      </c>
      <c r="D384" s="4">
        <f t="shared" si="10"/>
        <v>0</v>
      </c>
      <c r="E384" s="4">
        <f t="shared" si="11"/>
        <v>0</v>
      </c>
    </row>
    <row r="385" spans="1:5">
      <c r="A385" s="4">
        <v>383</v>
      </c>
      <c r="B385" s="4">
        <v>36629</v>
      </c>
      <c r="C385" s="4">
        <v>0</v>
      </c>
      <c r="D385" s="4">
        <f t="shared" si="10"/>
        <v>0</v>
      </c>
      <c r="E385" s="4">
        <f t="shared" si="11"/>
        <v>0</v>
      </c>
    </row>
    <row r="386" spans="1:5">
      <c r="A386" s="4">
        <v>384</v>
      </c>
      <c r="B386" s="4">
        <v>36630</v>
      </c>
      <c r="C386" s="4">
        <v>0</v>
      </c>
      <c r="D386" s="4">
        <f t="shared" si="10"/>
        <v>0</v>
      </c>
      <c r="E386" s="4">
        <f t="shared" si="11"/>
        <v>0</v>
      </c>
    </row>
    <row r="387" spans="1:5">
      <c r="A387" s="4">
        <v>385</v>
      </c>
      <c r="B387" s="4">
        <v>36631</v>
      </c>
      <c r="C387" s="4">
        <v>0</v>
      </c>
      <c r="D387" s="4">
        <f t="shared" si="10"/>
        <v>0</v>
      </c>
      <c r="E387" s="4">
        <f t="shared" si="11"/>
        <v>0</v>
      </c>
    </row>
    <row r="388" spans="1:5">
      <c r="A388" s="4">
        <v>386</v>
      </c>
      <c r="B388" s="4">
        <v>36632</v>
      </c>
      <c r="C388" s="4">
        <v>0</v>
      </c>
      <c r="D388" s="4">
        <f t="shared" ref="D388:D451" si="12">C388*50/100</f>
        <v>0</v>
      </c>
      <c r="E388" s="4">
        <f t="shared" ref="E388:E451" si="13">D388*10.3/100</f>
        <v>0</v>
      </c>
    </row>
    <row r="389" spans="1:5">
      <c r="A389" s="4">
        <v>387</v>
      </c>
      <c r="B389" s="4">
        <v>36633</v>
      </c>
      <c r="C389" s="4">
        <f>1250*2</f>
        <v>2500</v>
      </c>
      <c r="D389" s="4">
        <f t="shared" si="12"/>
        <v>1250</v>
      </c>
      <c r="E389" s="4">
        <f t="shared" si="13"/>
        <v>128.75</v>
      </c>
    </row>
    <row r="390" spans="1:5">
      <c r="A390" s="4">
        <v>388</v>
      </c>
      <c r="B390" s="4">
        <v>36634</v>
      </c>
      <c r="C390" s="4">
        <v>0</v>
      </c>
      <c r="D390" s="4">
        <f t="shared" si="12"/>
        <v>0</v>
      </c>
      <c r="E390" s="4">
        <f t="shared" si="13"/>
        <v>0</v>
      </c>
    </row>
    <row r="391" spans="1:5">
      <c r="A391" s="4">
        <v>389</v>
      </c>
      <c r="B391" s="4">
        <v>36635</v>
      </c>
      <c r="C391" s="4">
        <v>1400</v>
      </c>
      <c r="D391" s="4">
        <f t="shared" si="12"/>
        <v>700</v>
      </c>
      <c r="E391" s="4">
        <f t="shared" si="13"/>
        <v>72.100000000000009</v>
      </c>
    </row>
    <row r="392" spans="1:5">
      <c r="A392" s="4">
        <v>390</v>
      </c>
      <c r="B392" s="4">
        <v>36636</v>
      </c>
      <c r="C392" s="4">
        <f>1650*4</f>
        <v>6600</v>
      </c>
      <c r="D392" s="4">
        <f t="shared" si="12"/>
        <v>3300</v>
      </c>
      <c r="E392" s="4">
        <f t="shared" si="13"/>
        <v>339.9</v>
      </c>
    </row>
    <row r="393" spans="1:5">
      <c r="A393" s="4">
        <v>391</v>
      </c>
      <c r="B393" s="4">
        <v>36637</v>
      </c>
      <c r="C393" s="4">
        <v>1100</v>
      </c>
      <c r="D393" s="4">
        <f t="shared" si="12"/>
        <v>550</v>
      </c>
      <c r="E393" s="4">
        <f t="shared" si="13"/>
        <v>56.65</v>
      </c>
    </row>
    <row r="394" spans="1:5">
      <c r="A394" s="4">
        <v>392</v>
      </c>
      <c r="B394" s="4">
        <v>36638</v>
      </c>
      <c r="C394" s="4">
        <v>1250</v>
      </c>
      <c r="D394" s="4">
        <f t="shared" si="12"/>
        <v>625</v>
      </c>
      <c r="E394" s="4">
        <f t="shared" si="13"/>
        <v>64.375</v>
      </c>
    </row>
    <row r="395" spans="1:5">
      <c r="A395" s="4">
        <v>393</v>
      </c>
      <c r="B395" s="4">
        <v>36639</v>
      </c>
      <c r="C395" s="4">
        <v>1250</v>
      </c>
      <c r="D395" s="4">
        <f t="shared" si="12"/>
        <v>625</v>
      </c>
      <c r="E395" s="4">
        <f t="shared" si="13"/>
        <v>64.375</v>
      </c>
    </row>
    <row r="396" spans="1:5">
      <c r="A396" s="4">
        <v>394</v>
      </c>
      <c r="B396" s="4">
        <v>36640</v>
      </c>
      <c r="C396" s="4">
        <v>2200</v>
      </c>
      <c r="D396" s="4">
        <f t="shared" si="12"/>
        <v>1100</v>
      </c>
      <c r="E396" s="4">
        <f t="shared" si="13"/>
        <v>113.3</v>
      </c>
    </row>
    <row r="397" spans="1:5">
      <c r="A397" s="4">
        <v>395</v>
      </c>
      <c r="B397" s="4">
        <v>36641</v>
      </c>
      <c r="C397" s="4">
        <v>0</v>
      </c>
      <c r="D397" s="4">
        <f t="shared" si="12"/>
        <v>0</v>
      </c>
      <c r="E397" s="4">
        <f t="shared" si="13"/>
        <v>0</v>
      </c>
    </row>
    <row r="398" spans="1:5">
      <c r="A398" s="4">
        <v>396</v>
      </c>
      <c r="B398" s="4">
        <v>36642</v>
      </c>
      <c r="C398" s="4">
        <f>1100*4</f>
        <v>4400</v>
      </c>
      <c r="D398" s="4">
        <f t="shared" si="12"/>
        <v>2200</v>
      </c>
      <c r="E398" s="4">
        <f t="shared" si="13"/>
        <v>226.6</v>
      </c>
    </row>
    <row r="399" spans="1:5">
      <c r="A399" s="4">
        <v>397</v>
      </c>
      <c r="B399" s="4">
        <v>36643</v>
      </c>
      <c r="C399" s="4">
        <v>1900</v>
      </c>
      <c r="D399" s="4">
        <f t="shared" si="12"/>
        <v>950</v>
      </c>
      <c r="E399" s="4">
        <f t="shared" si="13"/>
        <v>97.85</v>
      </c>
    </row>
    <row r="400" spans="1:5">
      <c r="A400" s="4">
        <v>398</v>
      </c>
      <c r="B400" s="4">
        <v>36644</v>
      </c>
      <c r="C400" s="4">
        <f>1250*2</f>
        <v>2500</v>
      </c>
      <c r="D400" s="4">
        <f t="shared" si="12"/>
        <v>1250</v>
      </c>
      <c r="E400" s="4">
        <f t="shared" si="13"/>
        <v>128.75</v>
      </c>
    </row>
    <row r="401" spans="1:5">
      <c r="A401" s="4">
        <v>399</v>
      </c>
      <c r="B401" s="4">
        <v>36645</v>
      </c>
      <c r="C401" s="4">
        <f>1250*6</f>
        <v>7500</v>
      </c>
      <c r="D401" s="4">
        <f t="shared" si="12"/>
        <v>3750</v>
      </c>
      <c r="E401" s="4">
        <f t="shared" si="13"/>
        <v>386.25</v>
      </c>
    </row>
    <row r="402" spans="1:5">
      <c r="A402" s="4">
        <v>400</v>
      </c>
      <c r="B402" s="4">
        <v>36646</v>
      </c>
      <c r="C402" s="4">
        <v>1400</v>
      </c>
      <c r="D402" s="4">
        <f t="shared" si="12"/>
        <v>700</v>
      </c>
      <c r="E402" s="4">
        <f t="shared" si="13"/>
        <v>72.100000000000009</v>
      </c>
    </row>
    <row r="403" spans="1:5">
      <c r="A403" s="4">
        <v>401</v>
      </c>
      <c r="B403" s="4">
        <v>36647</v>
      </c>
      <c r="C403" s="4">
        <v>1650</v>
      </c>
      <c r="D403" s="4">
        <f t="shared" si="12"/>
        <v>825</v>
      </c>
      <c r="E403" s="4">
        <f t="shared" si="13"/>
        <v>84.974999999999994</v>
      </c>
    </row>
    <row r="404" spans="1:5">
      <c r="A404" s="4">
        <v>402</v>
      </c>
      <c r="B404" s="4">
        <v>36648</v>
      </c>
      <c r="C404" s="4">
        <v>0</v>
      </c>
      <c r="D404" s="4">
        <f t="shared" si="12"/>
        <v>0</v>
      </c>
      <c r="E404" s="4">
        <f t="shared" si="13"/>
        <v>0</v>
      </c>
    </row>
    <row r="405" spans="1:5">
      <c r="A405" s="4">
        <v>403</v>
      </c>
      <c r="B405" s="4">
        <v>36649</v>
      </c>
      <c r="C405" s="4">
        <v>1650</v>
      </c>
      <c r="D405" s="4">
        <f t="shared" si="12"/>
        <v>825</v>
      </c>
      <c r="E405" s="4">
        <f t="shared" si="13"/>
        <v>84.974999999999994</v>
      </c>
    </row>
    <row r="406" spans="1:5">
      <c r="A406" s="4">
        <v>404</v>
      </c>
      <c r="B406" s="4">
        <v>36650</v>
      </c>
      <c r="C406" s="4">
        <v>1650</v>
      </c>
      <c r="D406" s="4">
        <f t="shared" si="12"/>
        <v>825</v>
      </c>
      <c r="E406" s="4">
        <f t="shared" si="13"/>
        <v>84.974999999999994</v>
      </c>
    </row>
    <row r="407" spans="1:5">
      <c r="A407" s="4">
        <v>405</v>
      </c>
      <c r="B407" s="4">
        <v>36651</v>
      </c>
      <c r="C407" s="4">
        <v>0</v>
      </c>
      <c r="D407" s="4">
        <f t="shared" si="12"/>
        <v>0</v>
      </c>
      <c r="E407" s="4">
        <f t="shared" si="13"/>
        <v>0</v>
      </c>
    </row>
    <row r="408" spans="1:5">
      <c r="A408" s="4">
        <v>406</v>
      </c>
      <c r="B408" s="4">
        <v>36652</v>
      </c>
      <c r="C408" s="4">
        <v>0</v>
      </c>
      <c r="D408" s="4">
        <f t="shared" si="12"/>
        <v>0</v>
      </c>
      <c r="E408" s="4">
        <f t="shared" si="13"/>
        <v>0</v>
      </c>
    </row>
    <row r="409" spans="1:5">
      <c r="A409" s="4">
        <v>407</v>
      </c>
      <c r="B409" s="4">
        <v>36653</v>
      </c>
      <c r="C409" s="4">
        <v>0</v>
      </c>
      <c r="D409" s="4">
        <f t="shared" si="12"/>
        <v>0</v>
      </c>
      <c r="E409" s="4">
        <f t="shared" si="13"/>
        <v>0</v>
      </c>
    </row>
    <row r="410" spans="1:5">
      <c r="A410" s="4">
        <v>408</v>
      </c>
      <c r="B410" s="4">
        <v>36654</v>
      </c>
      <c r="C410" s="4">
        <f>6*1300</f>
        <v>7800</v>
      </c>
      <c r="D410" s="4">
        <f t="shared" si="12"/>
        <v>3900</v>
      </c>
      <c r="E410" s="4">
        <f t="shared" si="13"/>
        <v>401.7</v>
      </c>
    </row>
    <row r="411" spans="1:5">
      <c r="A411" s="4">
        <v>409</v>
      </c>
      <c r="B411" s="4">
        <v>36655</v>
      </c>
      <c r="C411" s="4">
        <f>1250*2</f>
        <v>2500</v>
      </c>
      <c r="D411" s="4">
        <f t="shared" si="12"/>
        <v>1250</v>
      </c>
      <c r="E411" s="4">
        <f t="shared" si="13"/>
        <v>128.75</v>
      </c>
    </row>
    <row r="412" spans="1:5">
      <c r="A412" s="4">
        <v>410</v>
      </c>
      <c r="B412" s="4">
        <v>36656</v>
      </c>
      <c r="C412" s="4">
        <f>1400*3</f>
        <v>4200</v>
      </c>
      <c r="D412" s="4">
        <f t="shared" si="12"/>
        <v>2100</v>
      </c>
      <c r="E412" s="4">
        <f t="shared" si="13"/>
        <v>216.3</v>
      </c>
    </row>
    <row r="413" spans="1:5">
      <c r="A413" s="4">
        <v>411</v>
      </c>
      <c r="B413" s="4">
        <v>36657</v>
      </c>
      <c r="C413" s="4">
        <f>1650*6</f>
        <v>9900</v>
      </c>
      <c r="D413" s="4">
        <f t="shared" si="12"/>
        <v>4950</v>
      </c>
      <c r="E413" s="4">
        <f t="shared" si="13"/>
        <v>509.85</v>
      </c>
    </row>
    <row r="414" spans="1:5">
      <c r="A414" s="4">
        <v>412</v>
      </c>
      <c r="B414" s="4">
        <v>36658</v>
      </c>
      <c r="C414" s="4">
        <v>0</v>
      </c>
      <c r="D414" s="4">
        <f t="shared" si="12"/>
        <v>0</v>
      </c>
      <c r="E414" s="4">
        <f t="shared" si="13"/>
        <v>0</v>
      </c>
    </row>
    <row r="415" spans="1:5">
      <c r="A415" s="4">
        <v>413</v>
      </c>
      <c r="B415" s="4">
        <v>36659</v>
      </c>
      <c r="C415" s="4">
        <v>3300</v>
      </c>
      <c r="D415" s="4">
        <f t="shared" si="12"/>
        <v>1650</v>
      </c>
      <c r="E415" s="4">
        <f t="shared" si="13"/>
        <v>169.95</v>
      </c>
    </row>
    <row r="416" spans="1:5">
      <c r="A416" s="4">
        <v>414</v>
      </c>
      <c r="B416" s="4">
        <v>36660</v>
      </c>
      <c r="C416" s="4">
        <v>3300</v>
      </c>
      <c r="D416" s="4">
        <f t="shared" si="12"/>
        <v>1650</v>
      </c>
      <c r="E416" s="4">
        <f t="shared" si="13"/>
        <v>169.95</v>
      </c>
    </row>
    <row r="417" spans="1:5">
      <c r="A417" s="4">
        <v>415</v>
      </c>
      <c r="B417" s="4">
        <v>36661</v>
      </c>
      <c r="C417" s="4">
        <f>1400*4</f>
        <v>5600</v>
      </c>
      <c r="D417" s="4">
        <f t="shared" si="12"/>
        <v>2800</v>
      </c>
      <c r="E417" s="4">
        <f t="shared" si="13"/>
        <v>288.40000000000003</v>
      </c>
    </row>
    <row r="418" spans="1:5">
      <c r="A418" s="4">
        <v>416</v>
      </c>
      <c r="B418" s="4">
        <v>36662</v>
      </c>
      <c r="C418" s="4">
        <v>0</v>
      </c>
      <c r="D418" s="4">
        <f t="shared" si="12"/>
        <v>0</v>
      </c>
      <c r="E418" s="4">
        <f t="shared" si="13"/>
        <v>0</v>
      </c>
    </row>
    <row r="419" spans="1:5">
      <c r="A419" s="4">
        <v>417</v>
      </c>
      <c r="B419" s="4">
        <v>36663</v>
      </c>
      <c r="C419" s="4">
        <v>0</v>
      </c>
      <c r="D419" s="4">
        <f t="shared" si="12"/>
        <v>0</v>
      </c>
      <c r="E419" s="4">
        <f t="shared" si="13"/>
        <v>0</v>
      </c>
    </row>
    <row r="420" spans="1:5">
      <c r="A420" s="4">
        <v>418</v>
      </c>
      <c r="B420" s="4">
        <v>36664</v>
      </c>
      <c r="C420" s="4">
        <f>1650*2</f>
        <v>3300</v>
      </c>
      <c r="D420" s="4">
        <f t="shared" si="12"/>
        <v>1650</v>
      </c>
      <c r="E420" s="4">
        <f t="shared" si="13"/>
        <v>169.95</v>
      </c>
    </row>
    <row r="421" spans="1:5">
      <c r="A421" s="4">
        <v>419</v>
      </c>
      <c r="B421" s="4">
        <v>36665</v>
      </c>
      <c r="C421" s="4">
        <f>1400+1650</f>
        <v>3050</v>
      </c>
      <c r="D421" s="4">
        <f t="shared" si="12"/>
        <v>1525</v>
      </c>
      <c r="E421" s="4">
        <f t="shared" si="13"/>
        <v>157.07500000000002</v>
      </c>
    </row>
    <row r="422" spans="1:5">
      <c r="A422" s="4">
        <v>420</v>
      </c>
      <c r="B422" s="4">
        <v>36666</v>
      </c>
      <c r="C422" s="4">
        <f>3300</f>
        <v>3300</v>
      </c>
      <c r="D422" s="4">
        <f t="shared" si="12"/>
        <v>1650</v>
      </c>
      <c r="E422" s="4">
        <f t="shared" si="13"/>
        <v>169.95</v>
      </c>
    </row>
    <row r="423" spans="1:5">
      <c r="A423" s="4">
        <v>421</v>
      </c>
      <c r="B423" s="4">
        <v>36667</v>
      </c>
      <c r="C423" s="4">
        <v>1250</v>
      </c>
      <c r="D423" s="4">
        <f t="shared" si="12"/>
        <v>625</v>
      </c>
      <c r="E423" s="4">
        <f t="shared" si="13"/>
        <v>64.375</v>
      </c>
    </row>
    <row r="424" spans="1:5">
      <c r="A424" s="4">
        <v>422</v>
      </c>
      <c r="B424" s="4">
        <v>36668</v>
      </c>
      <c r="C424" s="4">
        <v>3300</v>
      </c>
      <c r="D424" s="4">
        <f t="shared" si="12"/>
        <v>1650</v>
      </c>
      <c r="E424" s="4">
        <f t="shared" si="13"/>
        <v>169.95</v>
      </c>
    </row>
    <row r="425" spans="1:5">
      <c r="A425" s="4">
        <v>423</v>
      </c>
      <c r="B425" s="4">
        <v>36669</v>
      </c>
      <c r="C425" s="4">
        <v>0</v>
      </c>
      <c r="D425" s="4">
        <f t="shared" si="12"/>
        <v>0</v>
      </c>
      <c r="E425" s="4">
        <f t="shared" si="13"/>
        <v>0</v>
      </c>
    </row>
    <row r="426" spans="1:5">
      <c r="A426" s="4">
        <v>424</v>
      </c>
      <c r="B426" s="4">
        <v>36670</v>
      </c>
      <c r="C426" s="4">
        <v>1300</v>
      </c>
      <c r="D426" s="4">
        <f t="shared" si="12"/>
        <v>650</v>
      </c>
      <c r="E426" s="4">
        <f t="shared" si="13"/>
        <v>66.95</v>
      </c>
    </row>
    <row r="427" spans="1:5">
      <c r="A427" s="4">
        <v>425</v>
      </c>
      <c r="B427" s="4">
        <v>36671</v>
      </c>
      <c r="C427" s="4">
        <f>1250*2</f>
        <v>2500</v>
      </c>
      <c r="D427" s="4">
        <f t="shared" si="12"/>
        <v>1250</v>
      </c>
      <c r="E427" s="4">
        <f t="shared" si="13"/>
        <v>128.75</v>
      </c>
    </row>
    <row r="428" spans="1:5">
      <c r="A428" s="4">
        <v>426</v>
      </c>
      <c r="B428" s="4">
        <v>36672</v>
      </c>
      <c r="C428" s="4">
        <f>1250*2</f>
        <v>2500</v>
      </c>
      <c r="D428" s="4">
        <f t="shared" si="12"/>
        <v>1250</v>
      </c>
      <c r="E428" s="4">
        <f t="shared" si="13"/>
        <v>128.75</v>
      </c>
    </row>
    <row r="429" spans="1:5">
      <c r="A429" s="4">
        <v>427</v>
      </c>
      <c r="B429" s="4">
        <v>36673</v>
      </c>
      <c r="C429" s="4">
        <v>0</v>
      </c>
      <c r="D429" s="4">
        <f t="shared" si="12"/>
        <v>0</v>
      </c>
      <c r="E429" s="4">
        <f t="shared" si="13"/>
        <v>0</v>
      </c>
    </row>
    <row r="430" spans="1:5">
      <c r="A430" s="4">
        <v>428</v>
      </c>
      <c r="B430" s="4">
        <v>36674</v>
      </c>
      <c r="C430" s="4">
        <v>0</v>
      </c>
      <c r="D430" s="4">
        <f t="shared" si="12"/>
        <v>0</v>
      </c>
      <c r="E430" s="4">
        <f t="shared" si="13"/>
        <v>0</v>
      </c>
    </row>
    <row r="431" spans="1:5">
      <c r="A431" s="4">
        <v>429</v>
      </c>
      <c r="B431" s="4">
        <v>36675</v>
      </c>
      <c r="C431" s="4">
        <v>0</v>
      </c>
      <c r="D431" s="4">
        <f t="shared" si="12"/>
        <v>0</v>
      </c>
      <c r="E431" s="4">
        <f t="shared" si="13"/>
        <v>0</v>
      </c>
    </row>
    <row r="432" spans="1:5">
      <c r="A432" s="4">
        <v>430</v>
      </c>
      <c r="B432" s="4">
        <v>36676</v>
      </c>
      <c r="C432" s="4">
        <v>0</v>
      </c>
      <c r="D432" s="4">
        <f t="shared" si="12"/>
        <v>0</v>
      </c>
      <c r="E432" s="4">
        <f t="shared" si="13"/>
        <v>0</v>
      </c>
    </row>
    <row r="433" spans="1:5">
      <c r="A433" s="4">
        <v>431</v>
      </c>
      <c r="B433" s="4">
        <v>36677</v>
      </c>
      <c r="C433" s="4">
        <v>0</v>
      </c>
      <c r="D433" s="4">
        <f t="shared" si="12"/>
        <v>0</v>
      </c>
      <c r="E433" s="4">
        <f t="shared" si="13"/>
        <v>0</v>
      </c>
    </row>
    <row r="434" spans="1:5">
      <c r="A434" s="4">
        <v>432</v>
      </c>
      <c r="B434" s="4">
        <v>36678</v>
      </c>
      <c r="C434" s="4">
        <f>1100*2</f>
        <v>2200</v>
      </c>
      <c r="D434" s="4">
        <f t="shared" si="12"/>
        <v>1100</v>
      </c>
      <c r="E434" s="4">
        <f t="shared" si="13"/>
        <v>113.3</v>
      </c>
    </row>
    <row r="435" spans="1:5">
      <c r="A435" s="4">
        <v>433</v>
      </c>
      <c r="B435" s="4">
        <v>36679</v>
      </c>
      <c r="C435" s="4">
        <v>1250</v>
      </c>
      <c r="D435" s="4">
        <f t="shared" si="12"/>
        <v>625</v>
      </c>
      <c r="E435" s="4">
        <f t="shared" si="13"/>
        <v>64.375</v>
      </c>
    </row>
    <row r="436" spans="1:5">
      <c r="A436" s="4">
        <v>434</v>
      </c>
      <c r="B436" s="4">
        <v>36680</v>
      </c>
      <c r="C436" s="4">
        <v>1650</v>
      </c>
      <c r="D436" s="4">
        <f t="shared" si="12"/>
        <v>825</v>
      </c>
      <c r="E436" s="4">
        <f t="shared" si="13"/>
        <v>84.974999999999994</v>
      </c>
    </row>
    <row r="437" spans="1:5">
      <c r="A437" s="4">
        <v>435</v>
      </c>
      <c r="B437" s="4">
        <v>36681</v>
      </c>
      <c r="C437" s="4">
        <v>1650</v>
      </c>
      <c r="D437" s="4">
        <f t="shared" si="12"/>
        <v>825</v>
      </c>
      <c r="E437" s="4">
        <f t="shared" si="13"/>
        <v>84.974999999999994</v>
      </c>
    </row>
    <row r="438" spans="1:5">
      <c r="A438" s="4">
        <v>436</v>
      </c>
      <c r="B438" s="4">
        <v>36682</v>
      </c>
      <c r="C438" s="4">
        <v>1650</v>
      </c>
      <c r="D438" s="4">
        <f t="shared" si="12"/>
        <v>825</v>
      </c>
      <c r="E438" s="4">
        <f t="shared" si="13"/>
        <v>84.974999999999994</v>
      </c>
    </row>
    <row r="439" spans="1:5">
      <c r="A439" s="4">
        <v>437</v>
      </c>
      <c r="B439" s="4">
        <v>36683</v>
      </c>
      <c r="C439" s="4">
        <v>1650</v>
      </c>
      <c r="D439" s="4">
        <f t="shared" si="12"/>
        <v>825</v>
      </c>
      <c r="E439" s="4">
        <f t="shared" si="13"/>
        <v>84.974999999999994</v>
      </c>
    </row>
    <row r="440" spans="1:5">
      <c r="A440" s="4">
        <v>438</v>
      </c>
      <c r="B440" s="4">
        <v>36684</v>
      </c>
      <c r="C440" s="4">
        <v>1650</v>
      </c>
      <c r="D440" s="4">
        <f t="shared" si="12"/>
        <v>825</v>
      </c>
      <c r="E440" s="4">
        <f t="shared" si="13"/>
        <v>84.974999999999994</v>
      </c>
    </row>
    <row r="441" spans="1:5">
      <c r="A441" s="4">
        <v>439</v>
      </c>
      <c r="B441" s="4">
        <v>36685</v>
      </c>
      <c r="C441" s="4">
        <v>1650</v>
      </c>
      <c r="D441" s="4">
        <f t="shared" si="12"/>
        <v>825</v>
      </c>
      <c r="E441" s="4">
        <f t="shared" si="13"/>
        <v>84.974999999999994</v>
      </c>
    </row>
    <row r="442" spans="1:5">
      <c r="A442" s="4">
        <v>440</v>
      </c>
      <c r="B442" s="4">
        <v>36686</v>
      </c>
      <c r="C442" s="4">
        <v>1650</v>
      </c>
      <c r="D442" s="4">
        <f t="shared" si="12"/>
        <v>825</v>
      </c>
      <c r="E442" s="4">
        <f t="shared" si="13"/>
        <v>84.974999999999994</v>
      </c>
    </row>
    <row r="443" spans="1:5">
      <c r="A443" s="4">
        <v>441</v>
      </c>
      <c r="B443" s="4">
        <v>36687</v>
      </c>
      <c r="C443" s="4">
        <v>1650</v>
      </c>
      <c r="D443" s="4">
        <f t="shared" si="12"/>
        <v>825</v>
      </c>
      <c r="E443" s="4">
        <f t="shared" si="13"/>
        <v>84.974999999999994</v>
      </c>
    </row>
    <row r="444" spans="1:5">
      <c r="A444" s="4">
        <v>442</v>
      </c>
      <c r="B444" s="4">
        <v>36688</v>
      </c>
      <c r="C444" s="4">
        <v>1650</v>
      </c>
      <c r="D444" s="4">
        <f t="shared" si="12"/>
        <v>825</v>
      </c>
      <c r="E444" s="4">
        <f t="shared" si="13"/>
        <v>84.974999999999994</v>
      </c>
    </row>
    <row r="445" spans="1:5">
      <c r="A445" s="4">
        <v>443</v>
      </c>
      <c r="B445" s="4">
        <v>36689</v>
      </c>
      <c r="C445" s="4">
        <v>1400</v>
      </c>
      <c r="D445" s="4">
        <f t="shared" si="12"/>
        <v>700</v>
      </c>
      <c r="E445" s="4">
        <f t="shared" si="13"/>
        <v>72.100000000000009</v>
      </c>
    </row>
    <row r="446" spans="1:5">
      <c r="A446" s="4">
        <v>444</v>
      </c>
      <c r="B446" s="4">
        <v>36690</v>
      </c>
      <c r="C446" s="4">
        <v>1650</v>
      </c>
      <c r="D446" s="4">
        <f t="shared" si="12"/>
        <v>825</v>
      </c>
      <c r="E446" s="4">
        <f t="shared" si="13"/>
        <v>84.974999999999994</v>
      </c>
    </row>
    <row r="447" spans="1:5">
      <c r="A447" s="4">
        <v>445</v>
      </c>
      <c r="B447" s="4">
        <v>36691</v>
      </c>
      <c r="C447" s="4">
        <v>0</v>
      </c>
      <c r="D447" s="4">
        <f t="shared" si="12"/>
        <v>0</v>
      </c>
      <c r="E447" s="4">
        <f t="shared" si="13"/>
        <v>0</v>
      </c>
    </row>
    <row r="448" spans="1:5">
      <c r="A448" s="4">
        <v>446</v>
      </c>
      <c r="B448" s="4">
        <v>36692</v>
      </c>
      <c r="C448" s="4">
        <v>1250</v>
      </c>
      <c r="D448" s="4">
        <f t="shared" si="12"/>
        <v>625</v>
      </c>
      <c r="E448" s="4">
        <f t="shared" si="13"/>
        <v>64.375</v>
      </c>
    </row>
    <row r="449" spans="1:5">
      <c r="A449" s="4">
        <v>447</v>
      </c>
      <c r="B449" s="4">
        <v>36693</v>
      </c>
      <c r="C449" s="4">
        <f>1650*2</f>
        <v>3300</v>
      </c>
      <c r="D449" s="4">
        <f t="shared" si="12"/>
        <v>1650</v>
      </c>
      <c r="E449" s="4">
        <f t="shared" si="13"/>
        <v>169.95</v>
      </c>
    </row>
    <row r="450" spans="1:5">
      <c r="A450" s="4">
        <v>448</v>
      </c>
      <c r="B450" s="4">
        <v>36694</v>
      </c>
      <c r="C450" s="4">
        <f>1400*2</f>
        <v>2800</v>
      </c>
      <c r="D450" s="4">
        <f t="shared" si="12"/>
        <v>1400</v>
      </c>
      <c r="E450" s="4">
        <f t="shared" si="13"/>
        <v>144.20000000000002</v>
      </c>
    </row>
    <row r="451" spans="1:5">
      <c r="A451" s="4">
        <v>449</v>
      </c>
      <c r="B451" s="4">
        <v>36695</v>
      </c>
      <c r="C451" s="4">
        <v>2200</v>
      </c>
      <c r="D451" s="4">
        <f t="shared" si="12"/>
        <v>1100</v>
      </c>
      <c r="E451" s="4">
        <f t="shared" si="13"/>
        <v>113.3</v>
      </c>
    </row>
    <row r="452" spans="1:5">
      <c r="A452" s="4">
        <v>450</v>
      </c>
      <c r="B452" s="4">
        <v>36696</v>
      </c>
      <c r="C452" s="4">
        <v>0</v>
      </c>
      <c r="D452" s="4">
        <f t="shared" ref="D452:D506" si="14">C452*50/100</f>
        <v>0</v>
      </c>
      <c r="E452" s="4">
        <f t="shared" ref="E452:E506" si="15">D452*10.3/100</f>
        <v>0</v>
      </c>
    </row>
    <row r="453" spans="1:5">
      <c r="A453" s="4">
        <v>451</v>
      </c>
      <c r="B453" s="4">
        <v>36697</v>
      </c>
      <c r="C453" s="4">
        <v>0</v>
      </c>
      <c r="D453" s="4">
        <f t="shared" si="14"/>
        <v>0</v>
      </c>
      <c r="E453" s="4">
        <f t="shared" si="15"/>
        <v>0</v>
      </c>
    </row>
    <row r="454" spans="1:5">
      <c r="A454" s="4">
        <v>452</v>
      </c>
      <c r="B454" s="4">
        <v>36698</v>
      </c>
      <c r="C454" s="4">
        <f>1250*2</f>
        <v>2500</v>
      </c>
      <c r="D454" s="4">
        <f t="shared" si="14"/>
        <v>1250</v>
      </c>
      <c r="E454" s="4">
        <f t="shared" si="15"/>
        <v>128.75</v>
      </c>
    </row>
    <row r="455" spans="1:5">
      <c r="A455" s="4">
        <v>453</v>
      </c>
      <c r="B455" s="4">
        <v>36699</v>
      </c>
      <c r="C455" s="4">
        <f>1250*2</f>
        <v>2500</v>
      </c>
      <c r="D455" s="4">
        <f t="shared" si="14"/>
        <v>1250</v>
      </c>
      <c r="E455" s="4">
        <f t="shared" si="15"/>
        <v>128.75</v>
      </c>
    </row>
    <row r="456" spans="1:5">
      <c r="A456" s="4">
        <v>454</v>
      </c>
      <c r="B456" s="4">
        <v>36700</v>
      </c>
      <c r="C456" s="4">
        <f>1250*5</f>
        <v>6250</v>
      </c>
      <c r="D456" s="4">
        <f t="shared" si="14"/>
        <v>3125</v>
      </c>
      <c r="E456" s="4">
        <f t="shared" si="15"/>
        <v>321.87500000000006</v>
      </c>
    </row>
    <row r="457" spans="1:5">
      <c r="A457" s="4">
        <v>455</v>
      </c>
      <c r="B457" s="4">
        <v>36701</v>
      </c>
      <c r="C457" s="4">
        <v>1650</v>
      </c>
      <c r="D457" s="4">
        <f t="shared" si="14"/>
        <v>825</v>
      </c>
      <c r="E457" s="4">
        <f t="shared" si="15"/>
        <v>84.974999999999994</v>
      </c>
    </row>
    <row r="458" spans="1:5">
      <c r="A458" s="4">
        <v>456</v>
      </c>
      <c r="B458" s="4">
        <v>36702</v>
      </c>
      <c r="C458" s="4">
        <v>0</v>
      </c>
      <c r="D458" s="4">
        <f t="shared" si="14"/>
        <v>0</v>
      </c>
      <c r="E458" s="4">
        <f t="shared" si="15"/>
        <v>0</v>
      </c>
    </row>
    <row r="459" spans="1:5">
      <c r="A459" s="4">
        <v>457</v>
      </c>
      <c r="B459" s="4">
        <v>36703</v>
      </c>
      <c r="C459" s="4">
        <f>31*1250</f>
        <v>38750</v>
      </c>
      <c r="D459" s="4">
        <f t="shared" si="14"/>
        <v>19375</v>
      </c>
      <c r="E459" s="4">
        <f t="shared" si="15"/>
        <v>1995.625</v>
      </c>
    </row>
    <row r="460" spans="1:5">
      <c r="A460" s="4">
        <v>458</v>
      </c>
      <c r="B460" s="4">
        <v>36704</v>
      </c>
      <c r="C460" s="4">
        <v>0</v>
      </c>
      <c r="D460" s="4">
        <f t="shared" si="14"/>
        <v>0</v>
      </c>
      <c r="E460" s="4">
        <f t="shared" si="15"/>
        <v>0</v>
      </c>
    </row>
    <row r="461" spans="1:5">
      <c r="A461" s="4">
        <v>459</v>
      </c>
      <c r="B461" s="4">
        <v>36705</v>
      </c>
      <c r="C461" s="4">
        <v>1400</v>
      </c>
      <c r="D461" s="4">
        <f t="shared" si="14"/>
        <v>700</v>
      </c>
      <c r="E461" s="4">
        <f t="shared" si="15"/>
        <v>72.100000000000009</v>
      </c>
    </row>
    <row r="462" spans="1:5">
      <c r="A462" s="4">
        <v>460</v>
      </c>
      <c r="B462" s="4">
        <v>36706</v>
      </c>
      <c r="C462" s="4">
        <v>1250</v>
      </c>
      <c r="D462" s="4">
        <f t="shared" si="14"/>
        <v>625</v>
      </c>
      <c r="E462" s="4">
        <f t="shared" si="15"/>
        <v>64.375</v>
      </c>
    </row>
    <row r="463" spans="1:5">
      <c r="A463" s="4">
        <v>461</v>
      </c>
      <c r="B463" s="4">
        <v>36707</v>
      </c>
      <c r="C463" s="4">
        <f>1250*3</f>
        <v>3750</v>
      </c>
      <c r="D463" s="4">
        <f t="shared" si="14"/>
        <v>1875</v>
      </c>
      <c r="E463" s="4">
        <f t="shared" si="15"/>
        <v>193.125</v>
      </c>
    </row>
    <row r="464" spans="1:5">
      <c r="A464" s="4">
        <v>462</v>
      </c>
      <c r="B464" s="4">
        <v>36708</v>
      </c>
      <c r="C464" s="4">
        <f>1250*2</f>
        <v>2500</v>
      </c>
      <c r="D464" s="4">
        <f t="shared" si="14"/>
        <v>1250</v>
      </c>
      <c r="E464" s="4">
        <f t="shared" si="15"/>
        <v>128.75</v>
      </c>
    </row>
    <row r="465" spans="1:5">
      <c r="A465" s="4">
        <v>463</v>
      </c>
      <c r="B465" s="4">
        <v>36709</v>
      </c>
      <c r="C465" s="4">
        <v>0</v>
      </c>
      <c r="D465" s="4">
        <f t="shared" si="14"/>
        <v>0</v>
      </c>
      <c r="E465" s="4">
        <f t="shared" si="15"/>
        <v>0</v>
      </c>
    </row>
    <row r="466" spans="1:5">
      <c r="A466" s="4">
        <v>464</v>
      </c>
      <c r="B466" s="4">
        <v>36710</v>
      </c>
      <c r="C466" s="4">
        <v>2200</v>
      </c>
      <c r="D466" s="4">
        <f t="shared" si="14"/>
        <v>1100</v>
      </c>
      <c r="E466" s="4">
        <f t="shared" si="15"/>
        <v>113.3</v>
      </c>
    </row>
    <row r="467" spans="1:5">
      <c r="A467" s="4">
        <v>465</v>
      </c>
      <c r="B467" s="4">
        <v>36711</v>
      </c>
      <c r="C467" s="4">
        <v>11300</v>
      </c>
      <c r="D467" s="4">
        <f t="shared" si="14"/>
        <v>5650</v>
      </c>
      <c r="E467" s="4">
        <f t="shared" si="15"/>
        <v>581.95000000000005</v>
      </c>
    </row>
    <row r="468" spans="1:5">
      <c r="A468" s="4">
        <v>466</v>
      </c>
      <c r="B468" s="4">
        <v>36712</v>
      </c>
      <c r="C468" s="4">
        <f>1250*4</f>
        <v>5000</v>
      </c>
      <c r="D468" s="4">
        <f t="shared" si="14"/>
        <v>2500</v>
      </c>
      <c r="E468" s="4">
        <f t="shared" si="15"/>
        <v>257.5</v>
      </c>
    </row>
    <row r="469" spans="1:5">
      <c r="A469" s="4">
        <v>467</v>
      </c>
      <c r="B469" s="4">
        <v>36713</v>
      </c>
      <c r="C469" s="4">
        <v>1300</v>
      </c>
      <c r="D469" s="4">
        <f t="shared" si="14"/>
        <v>650</v>
      </c>
      <c r="E469" s="4">
        <f t="shared" si="15"/>
        <v>66.95</v>
      </c>
    </row>
    <row r="470" spans="1:5">
      <c r="A470" s="4">
        <v>468</v>
      </c>
      <c r="B470" s="4">
        <v>36714</v>
      </c>
      <c r="C470" s="4">
        <f>1250*2</f>
        <v>2500</v>
      </c>
      <c r="D470" s="4">
        <f t="shared" si="14"/>
        <v>1250</v>
      </c>
      <c r="E470" s="4">
        <f t="shared" si="15"/>
        <v>128.75</v>
      </c>
    </row>
    <row r="471" spans="1:5">
      <c r="A471" s="4">
        <v>469</v>
      </c>
      <c r="B471" s="4">
        <v>36715</v>
      </c>
      <c r="C471" s="4">
        <v>1250</v>
      </c>
      <c r="D471" s="4">
        <f t="shared" si="14"/>
        <v>625</v>
      </c>
      <c r="E471" s="4">
        <f t="shared" si="15"/>
        <v>64.375</v>
      </c>
    </row>
    <row r="472" spans="1:5">
      <c r="A472" s="4">
        <v>470</v>
      </c>
      <c r="B472" s="4">
        <v>36716</v>
      </c>
      <c r="C472" s="4">
        <v>1100</v>
      </c>
      <c r="D472" s="4">
        <f t="shared" si="14"/>
        <v>550</v>
      </c>
      <c r="E472" s="4">
        <f t="shared" si="15"/>
        <v>56.65</v>
      </c>
    </row>
    <row r="473" spans="1:5">
      <c r="A473" s="4">
        <v>471</v>
      </c>
      <c r="B473" s="4">
        <v>36717</v>
      </c>
      <c r="C473" s="4">
        <v>0</v>
      </c>
      <c r="D473" s="4">
        <f t="shared" si="14"/>
        <v>0</v>
      </c>
      <c r="E473" s="4">
        <f t="shared" si="15"/>
        <v>0</v>
      </c>
    </row>
    <row r="474" spans="1:5">
      <c r="A474" s="4">
        <v>472</v>
      </c>
      <c r="B474" s="4">
        <v>36718</v>
      </c>
      <c r="C474" s="4">
        <v>0</v>
      </c>
      <c r="D474" s="4">
        <f t="shared" si="14"/>
        <v>0</v>
      </c>
      <c r="E474" s="4">
        <f t="shared" si="15"/>
        <v>0</v>
      </c>
    </row>
    <row r="475" spans="1:5">
      <c r="A475" s="4">
        <v>473</v>
      </c>
      <c r="B475" s="4">
        <v>36719</v>
      </c>
      <c r="C475" s="4">
        <f>1400+1900</f>
        <v>3300</v>
      </c>
      <c r="D475" s="4">
        <f t="shared" si="14"/>
        <v>1650</v>
      </c>
      <c r="E475" s="4">
        <f t="shared" si="15"/>
        <v>169.95</v>
      </c>
    </row>
    <row r="476" spans="1:5">
      <c r="A476" s="4">
        <v>474</v>
      </c>
      <c r="B476" s="4">
        <v>36720</v>
      </c>
      <c r="C476" s="4">
        <f>1650*3</f>
        <v>4950</v>
      </c>
      <c r="D476" s="4">
        <f t="shared" si="14"/>
        <v>2475</v>
      </c>
      <c r="E476" s="4">
        <f t="shared" si="15"/>
        <v>254.92500000000001</v>
      </c>
    </row>
    <row r="477" spans="1:5">
      <c r="A477" s="4">
        <v>475</v>
      </c>
      <c r="B477" s="4">
        <v>36721</v>
      </c>
      <c r="C477" s="4">
        <v>0</v>
      </c>
      <c r="D477" s="4">
        <f t="shared" si="14"/>
        <v>0</v>
      </c>
      <c r="E477" s="4">
        <f t="shared" si="15"/>
        <v>0</v>
      </c>
    </row>
    <row r="478" spans="1:5">
      <c r="A478" s="4">
        <v>476</v>
      </c>
      <c r="B478" s="4">
        <v>36722</v>
      </c>
      <c r="C478" s="4">
        <v>0</v>
      </c>
      <c r="D478" s="4">
        <f t="shared" si="14"/>
        <v>0</v>
      </c>
      <c r="E478" s="4">
        <f t="shared" si="15"/>
        <v>0</v>
      </c>
    </row>
    <row r="479" spans="1:5">
      <c r="A479" s="4">
        <v>477</v>
      </c>
      <c r="B479" s="4">
        <v>36723</v>
      </c>
      <c r="C479" s="4">
        <v>0</v>
      </c>
      <c r="D479" s="4">
        <f t="shared" si="14"/>
        <v>0</v>
      </c>
      <c r="E479" s="4">
        <f t="shared" si="15"/>
        <v>0</v>
      </c>
    </row>
    <row r="480" spans="1:5">
      <c r="A480" s="4">
        <v>478</v>
      </c>
      <c r="B480" s="4">
        <v>36724</v>
      </c>
      <c r="C480" s="4">
        <v>0</v>
      </c>
      <c r="D480" s="4">
        <f t="shared" si="14"/>
        <v>0</v>
      </c>
      <c r="E480" s="4">
        <f t="shared" si="15"/>
        <v>0</v>
      </c>
    </row>
    <row r="481" spans="1:5">
      <c r="A481" s="4">
        <v>479</v>
      </c>
      <c r="B481" s="4">
        <v>36725</v>
      </c>
      <c r="C481" s="4">
        <v>0</v>
      </c>
      <c r="D481" s="4">
        <f t="shared" si="14"/>
        <v>0</v>
      </c>
      <c r="E481" s="4">
        <f t="shared" si="15"/>
        <v>0</v>
      </c>
    </row>
    <row r="482" spans="1:5">
      <c r="A482" s="4">
        <v>480</v>
      </c>
      <c r="B482" s="4">
        <v>36726</v>
      </c>
      <c r="C482" s="4">
        <v>0</v>
      </c>
      <c r="D482" s="4">
        <f t="shared" si="14"/>
        <v>0</v>
      </c>
      <c r="E482" s="4">
        <f t="shared" si="15"/>
        <v>0</v>
      </c>
    </row>
    <row r="483" spans="1:5">
      <c r="A483" s="4">
        <v>481</v>
      </c>
      <c r="B483" s="4">
        <v>36727</v>
      </c>
      <c r="C483" s="4">
        <f>1250*2</f>
        <v>2500</v>
      </c>
      <c r="D483" s="4">
        <f t="shared" si="14"/>
        <v>1250</v>
      </c>
      <c r="E483" s="4">
        <f t="shared" si="15"/>
        <v>128.75</v>
      </c>
    </row>
    <row r="484" spans="1:5">
      <c r="A484" s="4">
        <v>482</v>
      </c>
      <c r="B484" s="4">
        <v>36728</v>
      </c>
      <c r="C484" s="4">
        <v>0</v>
      </c>
      <c r="D484" s="4">
        <f t="shared" si="14"/>
        <v>0</v>
      </c>
      <c r="E484" s="4">
        <f t="shared" si="15"/>
        <v>0</v>
      </c>
    </row>
    <row r="485" spans="1:5">
      <c r="A485" s="4">
        <v>483</v>
      </c>
      <c r="B485" s="4">
        <v>36729</v>
      </c>
      <c r="C485" s="4">
        <v>0</v>
      </c>
      <c r="D485" s="4">
        <f t="shared" si="14"/>
        <v>0</v>
      </c>
      <c r="E485" s="4">
        <f t="shared" si="15"/>
        <v>0</v>
      </c>
    </row>
    <row r="486" spans="1:5">
      <c r="A486" s="4">
        <v>484</v>
      </c>
      <c r="B486" s="4">
        <v>36730</v>
      </c>
      <c r="C486" s="4">
        <v>0</v>
      </c>
      <c r="D486" s="4">
        <f t="shared" si="14"/>
        <v>0</v>
      </c>
      <c r="E486" s="4">
        <f t="shared" si="15"/>
        <v>0</v>
      </c>
    </row>
    <row r="487" spans="1:5">
      <c r="A487" s="4">
        <v>485</v>
      </c>
      <c r="B487" s="4">
        <v>36731</v>
      </c>
      <c r="C487" s="4">
        <v>0</v>
      </c>
      <c r="D487" s="4">
        <f t="shared" si="14"/>
        <v>0</v>
      </c>
      <c r="E487" s="4">
        <f t="shared" si="15"/>
        <v>0</v>
      </c>
    </row>
    <row r="488" spans="1:5">
      <c r="A488" s="4">
        <v>486</v>
      </c>
      <c r="B488" s="4">
        <v>36732</v>
      </c>
      <c r="C488" s="4">
        <f>1250</f>
        <v>1250</v>
      </c>
      <c r="D488" s="4">
        <f t="shared" si="14"/>
        <v>625</v>
      </c>
      <c r="E488" s="4">
        <f t="shared" si="15"/>
        <v>64.375</v>
      </c>
    </row>
    <row r="489" spans="1:5">
      <c r="A489" s="4">
        <v>487</v>
      </c>
      <c r="B489" s="4">
        <v>36733</v>
      </c>
      <c r="C489" s="4">
        <v>1400</v>
      </c>
      <c r="D489" s="4">
        <f t="shared" si="14"/>
        <v>700</v>
      </c>
      <c r="E489" s="4">
        <f t="shared" si="15"/>
        <v>72.100000000000009</v>
      </c>
    </row>
    <row r="490" spans="1:5">
      <c r="A490" s="4">
        <v>488</v>
      </c>
      <c r="B490" s="4">
        <v>36734</v>
      </c>
      <c r="C490" s="4">
        <v>0</v>
      </c>
      <c r="D490" s="4">
        <f t="shared" si="14"/>
        <v>0</v>
      </c>
      <c r="E490" s="4">
        <f t="shared" si="15"/>
        <v>0</v>
      </c>
    </row>
    <row r="491" spans="1:5">
      <c r="A491" s="4">
        <v>489</v>
      </c>
      <c r="B491" s="4">
        <v>36735</v>
      </c>
      <c r="C491" s="4">
        <f>1250*2</f>
        <v>2500</v>
      </c>
      <c r="D491" s="4">
        <f t="shared" si="14"/>
        <v>1250</v>
      </c>
      <c r="E491" s="4">
        <f t="shared" si="15"/>
        <v>128.75</v>
      </c>
    </row>
    <row r="492" spans="1:5">
      <c r="A492" s="4">
        <v>490</v>
      </c>
      <c r="B492" s="4">
        <v>36736</v>
      </c>
      <c r="C492" s="4">
        <f>1250*2</f>
        <v>2500</v>
      </c>
      <c r="D492" s="4">
        <f t="shared" si="14"/>
        <v>1250</v>
      </c>
      <c r="E492" s="4">
        <f t="shared" si="15"/>
        <v>128.75</v>
      </c>
    </row>
    <row r="493" spans="1:5">
      <c r="A493" s="4">
        <v>491</v>
      </c>
      <c r="B493" s="4">
        <v>36737</v>
      </c>
      <c r="C493" s="4">
        <v>1100</v>
      </c>
      <c r="D493" s="4">
        <f t="shared" si="14"/>
        <v>550</v>
      </c>
      <c r="E493" s="4">
        <f t="shared" si="15"/>
        <v>56.65</v>
      </c>
    </row>
    <row r="494" spans="1:5">
      <c r="A494" s="4">
        <v>492</v>
      </c>
      <c r="B494" s="4">
        <v>36738</v>
      </c>
      <c r="C494" s="4">
        <f>7*1250</f>
        <v>8750</v>
      </c>
      <c r="D494" s="4">
        <f t="shared" si="14"/>
        <v>4375</v>
      </c>
      <c r="E494" s="4">
        <f t="shared" si="15"/>
        <v>450.625</v>
      </c>
    </row>
    <row r="495" spans="1:5">
      <c r="A495" s="4">
        <v>493</v>
      </c>
      <c r="B495" s="4">
        <v>36739</v>
      </c>
      <c r="C495" s="4">
        <f>3*1400</f>
        <v>4200</v>
      </c>
      <c r="D495" s="4">
        <f t="shared" si="14"/>
        <v>2100</v>
      </c>
      <c r="E495" s="4">
        <f t="shared" si="15"/>
        <v>216.3</v>
      </c>
    </row>
    <row r="496" spans="1:5">
      <c r="A496" s="4">
        <v>494</v>
      </c>
      <c r="B496" s="4">
        <v>36740</v>
      </c>
      <c r="C496" s="4">
        <v>0</v>
      </c>
      <c r="D496" s="4">
        <f t="shared" si="14"/>
        <v>0</v>
      </c>
      <c r="E496" s="4">
        <f t="shared" si="15"/>
        <v>0</v>
      </c>
    </row>
    <row r="497" spans="1:9">
      <c r="A497" s="4">
        <v>495</v>
      </c>
      <c r="B497" s="4">
        <v>36741</v>
      </c>
      <c r="C497" s="4">
        <v>1100</v>
      </c>
      <c r="D497" s="4">
        <f t="shared" si="14"/>
        <v>550</v>
      </c>
      <c r="E497" s="4">
        <f t="shared" si="15"/>
        <v>56.65</v>
      </c>
      <c r="I497">
        <v>34738</v>
      </c>
    </row>
    <row r="498" spans="1:9">
      <c r="A498" s="4">
        <v>496</v>
      </c>
      <c r="B498" s="4">
        <v>36742</v>
      </c>
      <c r="C498" s="4">
        <v>1400</v>
      </c>
      <c r="D498" s="4">
        <f t="shared" si="14"/>
        <v>700</v>
      </c>
      <c r="E498" s="4">
        <f t="shared" si="15"/>
        <v>72.100000000000009</v>
      </c>
    </row>
    <row r="499" spans="1:9">
      <c r="A499" s="4">
        <v>497</v>
      </c>
      <c r="B499" s="4">
        <v>36743</v>
      </c>
      <c r="C499" s="4">
        <v>0</v>
      </c>
      <c r="D499" s="4">
        <f t="shared" si="14"/>
        <v>0</v>
      </c>
      <c r="E499" s="4">
        <f t="shared" si="15"/>
        <v>0</v>
      </c>
    </row>
    <row r="500" spans="1:9">
      <c r="A500" s="4">
        <v>498</v>
      </c>
      <c r="B500" s="4">
        <v>36744</v>
      </c>
      <c r="C500" s="4">
        <v>0</v>
      </c>
      <c r="D500" s="4">
        <f t="shared" si="14"/>
        <v>0</v>
      </c>
      <c r="E500" s="4">
        <f t="shared" si="15"/>
        <v>0</v>
      </c>
    </row>
    <row r="501" spans="1:9">
      <c r="A501" s="4">
        <v>499</v>
      </c>
      <c r="B501" s="4">
        <v>36745</v>
      </c>
      <c r="C501" s="4">
        <f>1250*5</f>
        <v>6250</v>
      </c>
      <c r="D501" s="4">
        <f t="shared" si="14"/>
        <v>3125</v>
      </c>
      <c r="E501" s="4">
        <f t="shared" si="15"/>
        <v>321.87500000000006</v>
      </c>
    </row>
    <row r="502" spans="1:9">
      <c r="A502" s="4">
        <v>500</v>
      </c>
      <c r="B502" s="4">
        <v>36746</v>
      </c>
      <c r="C502" s="4">
        <v>0</v>
      </c>
      <c r="D502" s="4">
        <f t="shared" si="14"/>
        <v>0</v>
      </c>
      <c r="E502" s="4">
        <f t="shared" si="15"/>
        <v>0</v>
      </c>
    </row>
    <row r="503" spans="1:9">
      <c r="A503" s="4">
        <v>501</v>
      </c>
      <c r="B503" s="4">
        <v>36747</v>
      </c>
      <c r="C503" s="4">
        <f>1250*16</f>
        <v>20000</v>
      </c>
      <c r="D503" s="4">
        <f t="shared" si="14"/>
        <v>10000</v>
      </c>
      <c r="E503" s="4">
        <f t="shared" si="15"/>
        <v>1030</v>
      </c>
    </row>
    <row r="504" spans="1:9">
      <c r="A504" s="4">
        <v>502</v>
      </c>
      <c r="B504" s="4">
        <v>36748</v>
      </c>
      <c r="C504" s="4">
        <v>0</v>
      </c>
      <c r="D504" s="4">
        <f t="shared" si="14"/>
        <v>0</v>
      </c>
      <c r="E504" s="4">
        <f t="shared" si="15"/>
        <v>0</v>
      </c>
      <c r="G504">
        <f>3090+E507</f>
        <v>56920.374999999956</v>
      </c>
    </row>
    <row r="505" spans="1:9">
      <c r="A505" s="4">
        <v>503</v>
      </c>
      <c r="B505" s="4">
        <v>36749</v>
      </c>
      <c r="C505" s="4">
        <v>0</v>
      </c>
      <c r="D505" s="4">
        <f t="shared" si="14"/>
        <v>0</v>
      </c>
      <c r="E505" s="4">
        <f t="shared" si="15"/>
        <v>0</v>
      </c>
      <c r="G505">
        <f>56567</f>
        <v>56567</v>
      </c>
    </row>
    <row r="506" spans="1:9">
      <c r="A506" s="4">
        <v>504</v>
      </c>
      <c r="B506" s="4">
        <v>36750</v>
      </c>
      <c r="C506" s="4">
        <v>1100</v>
      </c>
      <c r="D506" s="4">
        <f t="shared" si="14"/>
        <v>550</v>
      </c>
      <c r="E506" s="4">
        <f t="shared" si="15"/>
        <v>56.65</v>
      </c>
      <c r="G506">
        <f>G504-G505</f>
        <v>353.37499999995634</v>
      </c>
    </row>
    <row r="507" spans="1:9">
      <c r="A507" s="5"/>
      <c r="B507" s="5" t="s">
        <v>6</v>
      </c>
      <c r="C507" s="5">
        <f>SUM(C3:C506)</f>
        <v>1045250</v>
      </c>
      <c r="D507" s="5">
        <f>SUM(D3:D506)</f>
        <v>522625</v>
      </c>
      <c r="E507" s="5">
        <f>SUM(E3:E506)</f>
        <v>53830.374999999956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7"/>
  <sheetViews>
    <sheetView tabSelected="1" topLeftCell="A215" workbookViewId="0">
      <selection activeCell="C228" sqref="C228"/>
    </sheetView>
  </sheetViews>
  <sheetFormatPr defaultRowHeight="15"/>
  <sheetData>
    <row r="1" spans="1:5">
      <c r="A1" s="21" t="s">
        <v>7</v>
      </c>
      <c r="B1" s="21"/>
      <c r="C1" s="21"/>
      <c r="D1" s="21"/>
      <c r="E1" s="21"/>
    </row>
    <row r="2" spans="1:5">
      <c r="A2" s="6" t="s">
        <v>5</v>
      </c>
      <c r="B2" s="1" t="s">
        <v>3</v>
      </c>
      <c r="C2" s="1" t="s">
        <v>1</v>
      </c>
      <c r="D2" s="2">
        <v>0.5</v>
      </c>
      <c r="E2" s="3">
        <v>0.10299999999999999</v>
      </c>
    </row>
    <row r="3" spans="1:5">
      <c r="A3" s="4">
        <v>1</v>
      </c>
      <c r="B3" s="4">
        <v>36751</v>
      </c>
      <c r="C3" s="4">
        <v>1900</v>
      </c>
      <c r="D3" s="4">
        <f>C3*50/100</f>
        <v>950</v>
      </c>
      <c r="E3" s="4">
        <f>D3*10.3/100</f>
        <v>97.85</v>
      </c>
    </row>
    <row r="4" spans="1:5">
      <c r="A4" s="4">
        <v>2</v>
      </c>
      <c r="B4" s="4">
        <v>36752</v>
      </c>
      <c r="C4" s="4">
        <v>1400</v>
      </c>
      <c r="D4" s="4">
        <f t="shared" ref="D4:D67" si="0">C4*50/100</f>
        <v>700</v>
      </c>
      <c r="E4" s="4">
        <f t="shared" ref="E4:E67" si="1">D4*10.3/100</f>
        <v>72.100000000000009</v>
      </c>
    </row>
    <row r="5" spans="1:5">
      <c r="A5" s="4">
        <v>3</v>
      </c>
      <c r="B5" s="4">
        <v>36753</v>
      </c>
      <c r="C5" s="4">
        <v>3750</v>
      </c>
      <c r="D5" s="4">
        <f t="shared" si="0"/>
        <v>1875</v>
      </c>
      <c r="E5" s="4">
        <f t="shared" si="1"/>
        <v>193.125</v>
      </c>
    </row>
    <row r="6" spans="1:5">
      <c r="A6" s="4">
        <v>4</v>
      </c>
      <c r="B6" s="4">
        <v>36754</v>
      </c>
      <c r="C6" s="4">
        <v>1400</v>
      </c>
      <c r="D6" s="4">
        <f t="shared" si="0"/>
        <v>700</v>
      </c>
      <c r="E6" s="4">
        <f t="shared" si="1"/>
        <v>72.100000000000009</v>
      </c>
    </row>
    <row r="7" spans="1:5">
      <c r="A7" s="4">
        <v>5</v>
      </c>
      <c r="B7" s="4">
        <v>36755</v>
      </c>
      <c r="C7" s="4">
        <v>0</v>
      </c>
      <c r="D7" s="4">
        <f t="shared" si="0"/>
        <v>0</v>
      </c>
      <c r="E7" s="4">
        <f t="shared" si="1"/>
        <v>0</v>
      </c>
    </row>
    <row r="8" spans="1:5">
      <c r="A8" s="4">
        <v>6</v>
      </c>
      <c r="B8" s="4">
        <v>36756</v>
      </c>
      <c r="C8" s="4">
        <v>2500</v>
      </c>
      <c r="D8" s="4">
        <f t="shared" si="0"/>
        <v>1250</v>
      </c>
      <c r="E8" s="4">
        <f t="shared" si="1"/>
        <v>128.75</v>
      </c>
    </row>
    <row r="9" spans="1:5">
      <c r="A9" s="4">
        <v>7</v>
      </c>
      <c r="B9" s="4">
        <v>36757</v>
      </c>
      <c r="C9" s="4">
        <v>1400</v>
      </c>
      <c r="D9" s="4">
        <f t="shared" si="0"/>
        <v>700</v>
      </c>
      <c r="E9" s="4">
        <f t="shared" si="1"/>
        <v>72.100000000000009</v>
      </c>
    </row>
    <row r="10" spans="1:5">
      <c r="A10" s="4">
        <v>8</v>
      </c>
      <c r="B10" s="4">
        <v>36758</v>
      </c>
      <c r="C10" s="4">
        <v>4200</v>
      </c>
      <c r="D10" s="4">
        <f t="shared" si="0"/>
        <v>2100</v>
      </c>
      <c r="E10" s="4">
        <f t="shared" si="1"/>
        <v>216.3</v>
      </c>
    </row>
    <row r="11" spans="1:5">
      <c r="A11" s="4">
        <v>9</v>
      </c>
      <c r="B11" s="4">
        <v>36759</v>
      </c>
      <c r="C11" s="4">
        <v>1400</v>
      </c>
      <c r="D11" s="4">
        <f t="shared" si="0"/>
        <v>700</v>
      </c>
      <c r="E11" s="4">
        <f t="shared" si="1"/>
        <v>72.100000000000009</v>
      </c>
    </row>
    <row r="12" spans="1:5">
      <c r="A12" s="4">
        <v>10</v>
      </c>
      <c r="B12" s="4">
        <v>36760</v>
      </c>
      <c r="C12" s="4">
        <v>0</v>
      </c>
      <c r="D12" s="4">
        <f t="shared" si="0"/>
        <v>0</v>
      </c>
      <c r="E12" s="4">
        <f t="shared" si="1"/>
        <v>0</v>
      </c>
    </row>
    <row r="13" spans="1:5">
      <c r="A13" s="4">
        <v>11</v>
      </c>
      <c r="B13" s="4">
        <v>36761</v>
      </c>
      <c r="C13" s="4">
        <v>0</v>
      </c>
      <c r="D13" s="4">
        <f t="shared" si="0"/>
        <v>0</v>
      </c>
      <c r="E13" s="4">
        <f t="shared" si="1"/>
        <v>0</v>
      </c>
    </row>
    <row r="14" spans="1:5">
      <c r="A14" s="4">
        <v>12</v>
      </c>
      <c r="B14" s="4">
        <v>36762</v>
      </c>
      <c r="C14" s="4">
        <v>3300</v>
      </c>
      <c r="D14" s="4">
        <f t="shared" si="0"/>
        <v>1650</v>
      </c>
      <c r="E14" s="4">
        <f t="shared" si="1"/>
        <v>169.95</v>
      </c>
    </row>
    <row r="15" spans="1:5">
      <c r="A15" s="4">
        <v>13</v>
      </c>
      <c r="B15" s="4">
        <v>36763</v>
      </c>
      <c r="C15" s="4">
        <v>1650</v>
      </c>
      <c r="D15" s="4">
        <f t="shared" si="0"/>
        <v>825</v>
      </c>
      <c r="E15" s="4">
        <f t="shared" si="1"/>
        <v>84.974999999999994</v>
      </c>
    </row>
    <row r="16" spans="1:5">
      <c r="A16" s="4">
        <v>14</v>
      </c>
      <c r="B16" s="4">
        <v>36764</v>
      </c>
      <c r="C16" s="4">
        <v>1400</v>
      </c>
      <c r="D16" s="4">
        <f t="shared" si="0"/>
        <v>700</v>
      </c>
      <c r="E16" s="4">
        <f t="shared" si="1"/>
        <v>72.100000000000009</v>
      </c>
    </row>
    <row r="17" spans="1:5">
      <c r="A17" s="4">
        <v>15</v>
      </c>
      <c r="B17" s="4">
        <v>36765</v>
      </c>
      <c r="C17" s="4">
        <v>1400</v>
      </c>
      <c r="D17" s="4">
        <f t="shared" si="0"/>
        <v>700</v>
      </c>
      <c r="E17" s="4">
        <f t="shared" si="1"/>
        <v>72.100000000000009</v>
      </c>
    </row>
    <row r="18" spans="1:5">
      <c r="A18" s="4">
        <v>16</v>
      </c>
      <c r="B18" s="4">
        <v>36766</v>
      </c>
      <c r="C18" s="4">
        <v>0</v>
      </c>
      <c r="D18" s="4">
        <f t="shared" si="0"/>
        <v>0</v>
      </c>
      <c r="E18" s="4">
        <f t="shared" si="1"/>
        <v>0</v>
      </c>
    </row>
    <row r="19" spans="1:5">
      <c r="A19" s="4">
        <v>17</v>
      </c>
      <c r="B19" s="4">
        <v>36767</v>
      </c>
      <c r="C19" s="4">
        <v>0</v>
      </c>
      <c r="D19" s="4">
        <f t="shared" si="0"/>
        <v>0</v>
      </c>
      <c r="E19" s="4">
        <f t="shared" si="1"/>
        <v>0</v>
      </c>
    </row>
    <row r="20" spans="1:5">
      <c r="A20" s="4">
        <v>18</v>
      </c>
      <c r="B20" s="4">
        <v>36768</v>
      </c>
      <c r="C20" s="4">
        <v>0</v>
      </c>
      <c r="D20" s="4">
        <f t="shared" si="0"/>
        <v>0</v>
      </c>
      <c r="E20" s="4">
        <f t="shared" si="1"/>
        <v>0</v>
      </c>
    </row>
    <row r="21" spans="1:5">
      <c r="A21" s="4">
        <v>19</v>
      </c>
      <c r="B21" s="4">
        <v>36769</v>
      </c>
      <c r="C21" s="4">
        <v>0</v>
      </c>
      <c r="D21" s="4">
        <f t="shared" si="0"/>
        <v>0</v>
      </c>
      <c r="E21" s="4">
        <f t="shared" si="1"/>
        <v>0</v>
      </c>
    </row>
    <row r="22" spans="1:5">
      <c r="A22" s="4">
        <v>20</v>
      </c>
      <c r="B22" s="4">
        <v>36770</v>
      </c>
      <c r="C22" s="4">
        <v>1249</v>
      </c>
      <c r="D22" s="4">
        <f t="shared" si="0"/>
        <v>624.5</v>
      </c>
      <c r="E22" s="4">
        <f t="shared" si="1"/>
        <v>64.32350000000001</v>
      </c>
    </row>
    <row r="23" spans="1:5">
      <c r="A23" s="4">
        <v>21</v>
      </c>
      <c r="B23" s="4">
        <v>36771</v>
      </c>
      <c r="C23" s="4">
        <v>3300</v>
      </c>
      <c r="D23" s="4">
        <f t="shared" si="0"/>
        <v>1650</v>
      </c>
      <c r="E23" s="4">
        <f t="shared" si="1"/>
        <v>169.95</v>
      </c>
    </row>
    <row r="24" spans="1:5">
      <c r="A24" s="4">
        <v>22</v>
      </c>
      <c r="B24" s="4">
        <v>36772</v>
      </c>
      <c r="C24" s="4">
        <v>1249</v>
      </c>
      <c r="D24" s="4">
        <f t="shared" si="0"/>
        <v>624.5</v>
      </c>
      <c r="E24" s="4">
        <f t="shared" si="1"/>
        <v>64.32350000000001</v>
      </c>
    </row>
    <row r="25" spans="1:5">
      <c r="A25" s="4">
        <v>23</v>
      </c>
      <c r="B25" s="4">
        <v>36773</v>
      </c>
      <c r="C25" s="4">
        <v>2800</v>
      </c>
      <c r="D25" s="4">
        <f t="shared" si="0"/>
        <v>1400</v>
      </c>
      <c r="E25" s="4">
        <f t="shared" si="1"/>
        <v>144.20000000000002</v>
      </c>
    </row>
    <row r="26" spans="1:5">
      <c r="A26" s="4">
        <v>24</v>
      </c>
      <c r="B26" s="4">
        <v>36774</v>
      </c>
      <c r="C26" s="4">
        <v>4949</v>
      </c>
      <c r="D26" s="4">
        <f t="shared" si="0"/>
        <v>2474.5</v>
      </c>
      <c r="E26" s="4">
        <f t="shared" si="1"/>
        <v>254.87350000000004</v>
      </c>
    </row>
    <row r="27" spans="1:5">
      <c r="A27" s="4">
        <v>25</v>
      </c>
      <c r="B27" s="4">
        <v>36775</v>
      </c>
      <c r="C27" s="4">
        <v>0</v>
      </c>
      <c r="D27" s="4">
        <f t="shared" si="0"/>
        <v>0</v>
      </c>
      <c r="E27" s="4">
        <f t="shared" si="1"/>
        <v>0</v>
      </c>
    </row>
    <row r="28" spans="1:5">
      <c r="A28" s="4">
        <v>26</v>
      </c>
      <c r="B28" s="4">
        <v>36776</v>
      </c>
      <c r="C28" s="4">
        <v>24200</v>
      </c>
      <c r="D28" s="4">
        <f t="shared" si="0"/>
        <v>12100</v>
      </c>
      <c r="E28" s="4">
        <f t="shared" si="1"/>
        <v>1246.3000000000002</v>
      </c>
    </row>
    <row r="29" spans="1:5">
      <c r="A29" s="4">
        <v>27</v>
      </c>
      <c r="B29" s="4">
        <v>36777</v>
      </c>
      <c r="C29" s="4">
        <v>2200</v>
      </c>
      <c r="D29" s="4">
        <f t="shared" si="0"/>
        <v>1100</v>
      </c>
      <c r="E29" s="4">
        <f t="shared" si="1"/>
        <v>113.3</v>
      </c>
    </row>
    <row r="30" spans="1:5">
      <c r="A30" s="4">
        <v>28</v>
      </c>
      <c r="B30" s="4">
        <v>36778</v>
      </c>
      <c r="C30" s="4">
        <v>1249</v>
      </c>
      <c r="D30" s="4">
        <f t="shared" si="0"/>
        <v>624.5</v>
      </c>
      <c r="E30" s="4">
        <f t="shared" si="1"/>
        <v>64.32350000000001</v>
      </c>
    </row>
    <row r="31" spans="1:5">
      <c r="A31" s="4">
        <v>29</v>
      </c>
      <c r="B31" s="4">
        <v>36779</v>
      </c>
      <c r="C31" s="4">
        <v>1249</v>
      </c>
      <c r="D31" s="4">
        <f t="shared" si="0"/>
        <v>624.5</v>
      </c>
      <c r="E31" s="4">
        <f t="shared" si="1"/>
        <v>64.32350000000001</v>
      </c>
    </row>
    <row r="32" spans="1:5">
      <c r="A32" s="4">
        <v>30</v>
      </c>
      <c r="B32" s="4">
        <v>36780</v>
      </c>
      <c r="C32" s="4">
        <v>0</v>
      </c>
      <c r="D32" s="4">
        <f t="shared" si="0"/>
        <v>0</v>
      </c>
      <c r="E32" s="4">
        <f t="shared" si="1"/>
        <v>0</v>
      </c>
    </row>
    <row r="33" spans="1:5">
      <c r="A33" s="4">
        <v>31</v>
      </c>
      <c r="B33" s="4">
        <v>36781</v>
      </c>
      <c r="C33" s="4">
        <v>0</v>
      </c>
      <c r="D33" s="4">
        <f t="shared" si="0"/>
        <v>0</v>
      </c>
      <c r="E33" s="4">
        <f t="shared" si="1"/>
        <v>0</v>
      </c>
    </row>
    <row r="34" spans="1:5">
      <c r="A34" s="4">
        <v>32</v>
      </c>
      <c r="B34" s="4">
        <v>36782</v>
      </c>
      <c r="C34" s="4">
        <v>0</v>
      </c>
      <c r="D34" s="4">
        <f t="shared" si="0"/>
        <v>0</v>
      </c>
      <c r="E34" s="4">
        <f t="shared" si="1"/>
        <v>0</v>
      </c>
    </row>
    <row r="35" spans="1:5">
      <c r="A35" s="4">
        <v>33</v>
      </c>
      <c r="B35" s="4">
        <v>36783</v>
      </c>
      <c r="C35" s="4">
        <v>1300</v>
      </c>
      <c r="D35" s="4">
        <f t="shared" si="0"/>
        <v>650</v>
      </c>
      <c r="E35" s="4">
        <f t="shared" si="1"/>
        <v>66.95</v>
      </c>
    </row>
    <row r="36" spans="1:5">
      <c r="A36" s="4">
        <v>34</v>
      </c>
      <c r="B36" s="4">
        <v>36784</v>
      </c>
      <c r="C36" s="4">
        <v>1649</v>
      </c>
      <c r="D36" s="4">
        <f t="shared" si="0"/>
        <v>824.5</v>
      </c>
      <c r="E36" s="4">
        <f t="shared" si="1"/>
        <v>84.923500000000004</v>
      </c>
    </row>
    <row r="37" spans="1:5">
      <c r="A37" s="4">
        <v>35</v>
      </c>
      <c r="B37" s="4">
        <v>36785</v>
      </c>
      <c r="C37" s="4">
        <v>0</v>
      </c>
      <c r="D37" s="4">
        <f t="shared" si="0"/>
        <v>0</v>
      </c>
      <c r="E37" s="4">
        <f t="shared" si="1"/>
        <v>0</v>
      </c>
    </row>
    <row r="38" spans="1:5">
      <c r="A38" s="4">
        <v>36</v>
      </c>
      <c r="B38" s="4">
        <v>36786</v>
      </c>
      <c r="C38" s="4">
        <v>4950</v>
      </c>
      <c r="D38" s="4">
        <f t="shared" si="0"/>
        <v>2475</v>
      </c>
      <c r="E38" s="4">
        <f t="shared" si="1"/>
        <v>254.92500000000001</v>
      </c>
    </row>
    <row r="39" spans="1:5">
      <c r="A39" s="4">
        <v>37</v>
      </c>
      <c r="B39" s="4">
        <v>36787</v>
      </c>
      <c r="C39" s="4">
        <v>4950</v>
      </c>
      <c r="D39" s="4">
        <f t="shared" si="0"/>
        <v>2475</v>
      </c>
      <c r="E39" s="4">
        <f t="shared" si="1"/>
        <v>254.92500000000001</v>
      </c>
    </row>
    <row r="40" spans="1:5">
      <c r="A40" s="4">
        <v>38</v>
      </c>
      <c r="B40" s="4">
        <v>36788</v>
      </c>
      <c r="C40" s="4">
        <v>1650</v>
      </c>
      <c r="D40" s="4">
        <f t="shared" si="0"/>
        <v>825</v>
      </c>
      <c r="E40" s="4">
        <f t="shared" si="1"/>
        <v>84.974999999999994</v>
      </c>
    </row>
    <row r="41" spans="1:5">
      <c r="A41" s="4">
        <v>39</v>
      </c>
      <c r="B41" s="4">
        <v>36789</v>
      </c>
      <c r="C41" s="4">
        <v>1650</v>
      </c>
      <c r="D41" s="4">
        <f t="shared" si="0"/>
        <v>825</v>
      </c>
      <c r="E41" s="4">
        <f t="shared" si="1"/>
        <v>84.974999999999994</v>
      </c>
    </row>
    <row r="42" spans="1:5">
      <c r="A42" s="4">
        <v>40</v>
      </c>
      <c r="B42" s="4">
        <v>36790</v>
      </c>
      <c r="C42" s="4">
        <v>1650</v>
      </c>
      <c r="D42" s="4">
        <f t="shared" si="0"/>
        <v>825</v>
      </c>
      <c r="E42" s="4">
        <f t="shared" si="1"/>
        <v>84.974999999999994</v>
      </c>
    </row>
    <row r="43" spans="1:5">
      <c r="A43" s="4">
        <v>41</v>
      </c>
      <c r="B43" s="4">
        <v>36791</v>
      </c>
      <c r="C43" s="4">
        <v>1650</v>
      </c>
      <c r="D43" s="4">
        <f t="shared" si="0"/>
        <v>825</v>
      </c>
      <c r="E43" s="4">
        <f t="shared" si="1"/>
        <v>84.974999999999994</v>
      </c>
    </row>
    <row r="44" spans="1:5">
      <c r="A44" s="4">
        <v>42</v>
      </c>
      <c r="B44" s="4">
        <v>36792</v>
      </c>
      <c r="C44" s="4">
        <v>1650</v>
      </c>
      <c r="D44" s="4">
        <f t="shared" si="0"/>
        <v>825</v>
      </c>
      <c r="E44" s="4">
        <f t="shared" si="1"/>
        <v>84.974999999999994</v>
      </c>
    </row>
    <row r="45" spans="1:5">
      <c r="A45" s="4">
        <v>43</v>
      </c>
      <c r="B45" s="4">
        <v>36793</v>
      </c>
      <c r="C45" s="4">
        <v>1650</v>
      </c>
      <c r="D45" s="4">
        <f t="shared" si="0"/>
        <v>825</v>
      </c>
      <c r="E45" s="4">
        <f t="shared" si="1"/>
        <v>84.974999999999994</v>
      </c>
    </row>
    <row r="46" spans="1:5">
      <c r="A46" s="4">
        <v>44</v>
      </c>
      <c r="B46" s="4">
        <v>36794</v>
      </c>
      <c r="C46" s="4">
        <v>3300</v>
      </c>
      <c r="D46" s="4">
        <f t="shared" si="0"/>
        <v>1650</v>
      </c>
      <c r="E46" s="4">
        <f t="shared" si="1"/>
        <v>169.95</v>
      </c>
    </row>
    <row r="47" spans="1:5">
      <c r="A47" s="4">
        <v>45</v>
      </c>
      <c r="B47" s="4">
        <v>36795</v>
      </c>
      <c r="C47" s="4">
        <v>1650</v>
      </c>
      <c r="D47" s="4">
        <f t="shared" si="0"/>
        <v>825</v>
      </c>
      <c r="E47" s="4">
        <f t="shared" si="1"/>
        <v>84.974999999999994</v>
      </c>
    </row>
    <row r="48" spans="1:5">
      <c r="A48" s="4">
        <v>46</v>
      </c>
      <c r="B48" s="4">
        <v>36796</v>
      </c>
      <c r="C48" s="4">
        <v>4200</v>
      </c>
      <c r="D48" s="4">
        <f t="shared" si="0"/>
        <v>2100</v>
      </c>
      <c r="E48" s="4">
        <f t="shared" si="1"/>
        <v>216.3</v>
      </c>
    </row>
    <row r="49" spans="1:5">
      <c r="A49" s="4">
        <v>47</v>
      </c>
      <c r="B49" s="4">
        <v>36797</v>
      </c>
      <c r="C49" s="4"/>
      <c r="D49" s="4"/>
      <c r="E49" s="4"/>
    </row>
    <row r="50" spans="1:5">
      <c r="A50" s="4">
        <v>48</v>
      </c>
      <c r="B50" s="4">
        <v>36798</v>
      </c>
      <c r="C50" s="4"/>
      <c r="D50" s="4"/>
      <c r="E50" s="4"/>
    </row>
    <row r="51" spans="1:5">
      <c r="A51" s="4">
        <v>49</v>
      </c>
      <c r="B51" s="4">
        <v>36799</v>
      </c>
      <c r="C51" s="4">
        <v>1250</v>
      </c>
      <c r="D51" s="4">
        <f t="shared" si="0"/>
        <v>625</v>
      </c>
      <c r="E51" s="4">
        <f t="shared" si="1"/>
        <v>64.375</v>
      </c>
    </row>
    <row r="52" spans="1:5">
      <c r="A52" s="4">
        <v>50</v>
      </c>
      <c r="B52" s="4">
        <v>36800</v>
      </c>
      <c r="C52" s="4">
        <v>1100</v>
      </c>
      <c r="D52" s="4">
        <f t="shared" si="0"/>
        <v>550</v>
      </c>
      <c r="E52" s="4">
        <f t="shared" si="1"/>
        <v>56.65</v>
      </c>
    </row>
    <row r="53" spans="1:5">
      <c r="A53" s="4">
        <v>51</v>
      </c>
      <c r="B53" s="4">
        <v>36801</v>
      </c>
      <c r="C53" s="4">
        <v>3300</v>
      </c>
      <c r="D53" s="4">
        <f t="shared" si="0"/>
        <v>1650</v>
      </c>
      <c r="E53" s="4">
        <f t="shared" si="1"/>
        <v>169.95</v>
      </c>
    </row>
    <row r="54" spans="1:5">
      <c r="A54" s="4">
        <v>52</v>
      </c>
      <c r="B54" s="4">
        <v>36802</v>
      </c>
      <c r="C54" s="4">
        <v>3300</v>
      </c>
      <c r="D54" s="4">
        <f t="shared" si="0"/>
        <v>1650</v>
      </c>
      <c r="E54" s="4">
        <f t="shared" si="1"/>
        <v>169.95</v>
      </c>
    </row>
    <row r="55" spans="1:5">
      <c r="A55" s="4">
        <v>53</v>
      </c>
      <c r="B55" s="4">
        <v>36803</v>
      </c>
      <c r="C55" s="4">
        <v>0</v>
      </c>
      <c r="D55" s="4">
        <f t="shared" si="0"/>
        <v>0</v>
      </c>
      <c r="E55" s="4">
        <f t="shared" si="1"/>
        <v>0</v>
      </c>
    </row>
    <row r="56" spans="1:5">
      <c r="A56" s="4">
        <v>54</v>
      </c>
      <c r="B56" s="4">
        <v>36804</v>
      </c>
      <c r="C56" s="4">
        <v>0</v>
      </c>
      <c r="D56" s="4">
        <f t="shared" si="0"/>
        <v>0</v>
      </c>
      <c r="E56" s="4">
        <f t="shared" si="1"/>
        <v>0</v>
      </c>
    </row>
    <row r="57" spans="1:5">
      <c r="A57" s="4">
        <v>55</v>
      </c>
      <c r="B57" s="4">
        <v>36805</v>
      </c>
      <c r="C57" s="4">
        <v>1100</v>
      </c>
      <c r="D57" s="4">
        <f t="shared" si="0"/>
        <v>550</v>
      </c>
      <c r="E57" s="4">
        <f t="shared" si="1"/>
        <v>56.65</v>
      </c>
    </row>
    <row r="58" spans="1:5">
      <c r="A58" s="4">
        <v>56</v>
      </c>
      <c r="B58" s="4">
        <v>36806</v>
      </c>
      <c r="C58" s="4">
        <v>2200</v>
      </c>
      <c r="D58" s="4">
        <f t="shared" si="0"/>
        <v>1100</v>
      </c>
      <c r="E58" s="4">
        <f t="shared" si="1"/>
        <v>113.3</v>
      </c>
    </row>
    <row r="59" spans="1:5">
      <c r="A59" s="4">
        <v>57</v>
      </c>
      <c r="B59" s="4">
        <v>36807</v>
      </c>
      <c r="C59" s="4">
        <v>0</v>
      </c>
      <c r="D59" s="4">
        <f t="shared" si="0"/>
        <v>0</v>
      </c>
      <c r="E59" s="4">
        <f t="shared" si="1"/>
        <v>0</v>
      </c>
    </row>
    <row r="60" spans="1:5">
      <c r="A60" s="4">
        <v>58</v>
      </c>
      <c r="B60" s="4">
        <v>36808</v>
      </c>
      <c r="C60" s="4">
        <v>2200</v>
      </c>
      <c r="D60" s="4">
        <f t="shared" si="0"/>
        <v>1100</v>
      </c>
      <c r="E60" s="4">
        <f t="shared" si="1"/>
        <v>113.3</v>
      </c>
    </row>
    <row r="61" spans="1:5">
      <c r="A61" s="4">
        <v>59</v>
      </c>
      <c r="B61" s="4">
        <v>36809</v>
      </c>
      <c r="C61" s="4">
        <v>0</v>
      </c>
      <c r="D61" s="4">
        <f t="shared" si="0"/>
        <v>0</v>
      </c>
      <c r="E61" s="4">
        <f t="shared" si="1"/>
        <v>0</v>
      </c>
    </row>
    <row r="62" spans="1:5">
      <c r="A62" s="4">
        <v>60</v>
      </c>
      <c r="B62" s="4">
        <v>36810</v>
      </c>
      <c r="C62" s="4">
        <v>1100</v>
      </c>
      <c r="D62" s="4">
        <f t="shared" si="0"/>
        <v>550</v>
      </c>
      <c r="E62" s="4">
        <f t="shared" si="1"/>
        <v>56.65</v>
      </c>
    </row>
    <row r="63" spans="1:5">
      <c r="A63" s="4">
        <v>61</v>
      </c>
      <c r="B63" s="4">
        <v>36811</v>
      </c>
      <c r="C63" s="4">
        <v>1250</v>
      </c>
      <c r="D63" s="4">
        <f t="shared" si="0"/>
        <v>625</v>
      </c>
      <c r="E63" s="4">
        <f t="shared" si="1"/>
        <v>64.375</v>
      </c>
    </row>
    <row r="64" spans="1:5">
      <c r="A64" s="4">
        <v>62</v>
      </c>
      <c r="B64" s="4">
        <v>36812</v>
      </c>
      <c r="C64" s="4">
        <v>0</v>
      </c>
      <c r="D64" s="4">
        <f t="shared" si="0"/>
        <v>0</v>
      </c>
      <c r="E64" s="4">
        <f t="shared" si="1"/>
        <v>0</v>
      </c>
    </row>
    <row r="65" spans="1:5">
      <c r="A65" s="4">
        <v>63</v>
      </c>
      <c r="B65" s="4">
        <v>36813</v>
      </c>
      <c r="C65" s="4">
        <v>2500</v>
      </c>
      <c r="D65" s="4">
        <f t="shared" si="0"/>
        <v>1250</v>
      </c>
      <c r="E65" s="4">
        <f t="shared" si="1"/>
        <v>128.75</v>
      </c>
    </row>
    <row r="66" spans="1:5">
      <c r="A66" s="4">
        <v>64</v>
      </c>
      <c r="B66" s="4">
        <v>36814</v>
      </c>
      <c r="C66" s="4">
        <v>2500</v>
      </c>
      <c r="D66" s="4">
        <f t="shared" si="0"/>
        <v>1250</v>
      </c>
      <c r="E66" s="4">
        <f t="shared" si="1"/>
        <v>128.75</v>
      </c>
    </row>
    <row r="67" spans="1:5">
      <c r="A67" s="4">
        <v>65</v>
      </c>
      <c r="B67" s="4">
        <v>36815</v>
      </c>
      <c r="C67" s="4">
        <v>0</v>
      </c>
      <c r="D67" s="4">
        <f t="shared" si="0"/>
        <v>0</v>
      </c>
      <c r="E67" s="4">
        <f t="shared" si="1"/>
        <v>0</v>
      </c>
    </row>
    <row r="68" spans="1:5">
      <c r="A68" s="4">
        <v>66</v>
      </c>
      <c r="B68" s="4">
        <v>36816</v>
      </c>
      <c r="C68" s="4">
        <v>0</v>
      </c>
      <c r="D68" s="4">
        <f t="shared" ref="D68:D133" si="2">C68*50/100</f>
        <v>0</v>
      </c>
      <c r="E68" s="4">
        <f t="shared" ref="E68:E131" si="3">D68*10.3/100</f>
        <v>0</v>
      </c>
    </row>
    <row r="69" spans="1:5">
      <c r="A69" s="4">
        <v>67</v>
      </c>
      <c r="B69" s="4">
        <v>36817</v>
      </c>
      <c r="C69" s="4">
        <v>0</v>
      </c>
      <c r="D69" s="4">
        <f t="shared" si="2"/>
        <v>0</v>
      </c>
      <c r="E69" s="4">
        <f t="shared" si="3"/>
        <v>0</v>
      </c>
    </row>
    <row r="70" spans="1:5">
      <c r="A70" s="4">
        <v>68</v>
      </c>
      <c r="B70" s="4">
        <v>36818</v>
      </c>
      <c r="C70" s="4">
        <v>2100</v>
      </c>
      <c r="D70" s="4">
        <f t="shared" si="2"/>
        <v>1050</v>
      </c>
      <c r="E70" s="4">
        <f t="shared" si="3"/>
        <v>108.15</v>
      </c>
    </row>
    <row r="71" spans="1:5">
      <c r="A71" s="4">
        <v>69</v>
      </c>
      <c r="B71" s="4">
        <v>36819</v>
      </c>
      <c r="C71" s="4">
        <v>3300</v>
      </c>
      <c r="D71" s="4">
        <f t="shared" si="2"/>
        <v>1650</v>
      </c>
      <c r="E71" s="4">
        <f t="shared" si="3"/>
        <v>169.95</v>
      </c>
    </row>
    <row r="72" spans="1:5">
      <c r="A72" s="4">
        <v>70</v>
      </c>
      <c r="B72" s="4">
        <v>36820</v>
      </c>
      <c r="C72" s="4">
        <v>8500</v>
      </c>
      <c r="D72" s="4">
        <f t="shared" si="2"/>
        <v>4250</v>
      </c>
      <c r="E72" s="4">
        <f t="shared" si="3"/>
        <v>437.75</v>
      </c>
    </row>
    <row r="73" spans="1:5">
      <c r="A73" s="4">
        <v>71</v>
      </c>
      <c r="B73" s="4">
        <v>36821</v>
      </c>
      <c r="C73" s="4">
        <v>7600</v>
      </c>
      <c r="D73" s="4">
        <f t="shared" si="2"/>
        <v>3800</v>
      </c>
      <c r="E73" s="4">
        <f t="shared" si="3"/>
        <v>391.4</v>
      </c>
    </row>
    <row r="74" spans="1:5">
      <c r="A74" s="4">
        <v>72</v>
      </c>
      <c r="B74" s="4">
        <v>36822</v>
      </c>
      <c r="C74" s="4">
        <v>0</v>
      </c>
      <c r="D74" s="4">
        <f t="shared" si="2"/>
        <v>0</v>
      </c>
      <c r="E74" s="4">
        <f t="shared" si="3"/>
        <v>0</v>
      </c>
    </row>
    <row r="75" spans="1:5">
      <c r="A75" s="4">
        <v>73</v>
      </c>
      <c r="B75" s="4">
        <v>36823</v>
      </c>
      <c r="C75" s="4">
        <v>2550</v>
      </c>
      <c r="D75" s="4">
        <f t="shared" si="2"/>
        <v>1275</v>
      </c>
      <c r="E75" s="4">
        <f t="shared" si="3"/>
        <v>131.32499999999999</v>
      </c>
    </row>
    <row r="76" spans="1:5">
      <c r="A76" s="4">
        <v>74</v>
      </c>
      <c r="B76" s="4">
        <v>36824</v>
      </c>
      <c r="C76" s="4">
        <v>0</v>
      </c>
      <c r="D76" s="4">
        <f t="shared" si="2"/>
        <v>0</v>
      </c>
      <c r="E76" s="4">
        <f t="shared" si="3"/>
        <v>0</v>
      </c>
    </row>
    <row r="77" spans="1:5">
      <c r="A77" s="4">
        <v>75</v>
      </c>
      <c r="B77" s="4">
        <v>36825</v>
      </c>
      <c r="C77" s="4">
        <v>0</v>
      </c>
      <c r="D77" s="4">
        <f t="shared" si="2"/>
        <v>0</v>
      </c>
      <c r="E77" s="4">
        <f t="shared" si="3"/>
        <v>0</v>
      </c>
    </row>
    <row r="78" spans="1:5">
      <c r="A78" s="4">
        <v>76</v>
      </c>
      <c r="B78" s="4">
        <v>36826</v>
      </c>
      <c r="C78" s="4">
        <v>4950</v>
      </c>
      <c r="D78" s="4">
        <f t="shared" si="2"/>
        <v>2475</v>
      </c>
      <c r="E78" s="4">
        <f t="shared" si="3"/>
        <v>254.92500000000001</v>
      </c>
    </row>
    <row r="79" spans="1:5">
      <c r="A79" s="4">
        <v>77</v>
      </c>
      <c r="B79" s="4">
        <v>36827</v>
      </c>
      <c r="C79" s="4">
        <v>1250</v>
      </c>
      <c r="D79" s="4">
        <f t="shared" si="2"/>
        <v>625</v>
      </c>
      <c r="E79" s="4">
        <f t="shared" si="3"/>
        <v>64.375</v>
      </c>
    </row>
    <row r="80" spans="1:5">
      <c r="A80" s="4">
        <v>78</v>
      </c>
      <c r="B80" s="4">
        <v>36828</v>
      </c>
      <c r="C80" s="4">
        <v>4950</v>
      </c>
      <c r="D80" s="4">
        <f t="shared" si="2"/>
        <v>2475</v>
      </c>
      <c r="E80" s="4">
        <f t="shared" si="3"/>
        <v>254.92500000000001</v>
      </c>
    </row>
    <row r="81" spans="1:5">
      <c r="A81" s="4">
        <v>79</v>
      </c>
      <c r="B81" s="4">
        <v>36829</v>
      </c>
      <c r="C81" s="4">
        <v>3750</v>
      </c>
      <c r="D81" s="4">
        <f t="shared" si="2"/>
        <v>1875</v>
      </c>
      <c r="E81" s="4">
        <f t="shared" si="3"/>
        <v>193.125</v>
      </c>
    </row>
    <row r="82" spans="1:5">
      <c r="A82" s="4">
        <v>80</v>
      </c>
      <c r="B82" s="4">
        <v>36830</v>
      </c>
      <c r="C82" s="4">
        <v>5000</v>
      </c>
      <c r="D82" s="4">
        <f t="shared" si="2"/>
        <v>2500</v>
      </c>
      <c r="E82" s="4">
        <f t="shared" si="3"/>
        <v>257.5</v>
      </c>
    </row>
    <row r="83" spans="1:5">
      <c r="A83" s="4">
        <v>81</v>
      </c>
      <c r="B83" s="4">
        <v>36831</v>
      </c>
      <c r="C83" s="4">
        <v>2500</v>
      </c>
      <c r="D83" s="4">
        <f t="shared" si="2"/>
        <v>1250</v>
      </c>
      <c r="E83" s="4">
        <f t="shared" si="3"/>
        <v>128.75</v>
      </c>
    </row>
    <row r="84" spans="1:5">
      <c r="A84" s="4">
        <v>82</v>
      </c>
      <c r="B84" s="4">
        <v>36832</v>
      </c>
      <c r="C84" s="4">
        <v>1250</v>
      </c>
      <c r="D84" s="4">
        <f t="shared" si="2"/>
        <v>625</v>
      </c>
      <c r="E84" s="4">
        <f t="shared" si="3"/>
        <v>64.375</v>
      </c>
    </row>
    <row r="85" spans="1:5">
      <c r="A85" s="4">
        <v>83</v>
      </c>
      <c r="B85" s="4">
        <v>36833</v>
      </c>
      <c r="C85" s="4">
        <v>1250</v>
      </c>
      <c r="D85" s="4">
        <f t="shared" si="2"/>
        <v>625</v>
      </c>
      <c r="E85" s="4">
        <f t="shared" si="3"/>
        <v>64.375</v>
      </c>
    </row>
    <row r="86" spans="1:5">
      <c r="A86" s="4">
        <v>84</v>
      </c>
      <c r="B86" s="4">
        <v>36834</v>
      </c>
      <c r="C86" s="4">
        <v>8400</v>
      </c>
      <c r="D86" s="4">
        <f t="shared" si="2"/>
        <v>4200</v>
      </c>
      <c r="E86" s="4">
        <f t="shared" si="3"/>
        <v>432.6</v>
      </c>
    </row>
    <row r="87" spans="1:5">
      <c r="A87" s="4">
        <v>85</v>
      </c>
      <c r="B87" s="4">
        <v>36835</v>
      </c>
      <c r="C87" s="4">
        <v>1300</v>
      </c>
      <c r="D87" s="4">
        <f t="shared" si="2"/>
        <v>650</v>
      </c>
      <c r="E87" s="4">
        <f t="shared" si="3"/>
        <v>66.95</v>
      </c>
    </row>
    <row r="88" spans="1:5">
      <c r="A88" s="4">
        <v>86</v>
      </c>
      <c r="B88" s="4">
        <v>36836</v>
      </c>
      <c r="C88" s="4">
        <v>1650</v>
      </c>
      <c r="D88" s="4">
        <f t="shared" si="2"/>
        <v>825</v>
      </c>
      <c r="E88" s="4">
        <f t="shared" si="3"/>
        <v>84.974999999999994</v>
      </c>
    </row>
    <row r="89" spans="1:5">
      <c r="A89" s="4">
        <v>87</v>
      </c>
      <c r="B89" s="4">
        <v>36837</v>
      </c>
      <c r="C89" s="4">
        <v>1400</v>
      </c>
      <c r="D89" s="4">
        <f t="shared" si="2"/>
        <v>700</v>
      </c>
      <c r="E89" s="4">
        <f t="shared" si="3"/>
        <v>72.100000000000009</v>
      </c>
    </row>
    <row r="90" spans="1:5">
      <c r="A90" s="4">
        <v>88</v>
      </c>
      <c r="B90" s="4">
        <v>36838</v>
      </c>
      <c r="C90" s="4">
        <v>2450</v>
      </c>
      <c r="D90" s="4">
        <f t="shared" si="2"/>
        <v>1225</v>
      </c>
      <c r="E90" s="4">
        <f t="shared" si="3"/>
        <v>126.175</v>
      </c>
    </row>
    <row r="91" spans="1:5">
      <c r="A91" s="4">
        <v>89</v>
      </c>
      <c r="B91" s="4">
        <v>36839</v>
      </c>
      <c r="C91" s="4">
        <v>3300</v>
      </c>
      <c r="D91" s="4">
        <f t="shared" si="2"/>
        <v>1650</v>
      </c>
      <c r="E91" s="4">
        <f t="shared" si="3"/>
        <v>169.95</v>
      </c>
    </row>
    <row r="92" spans="1:5">
      <c r="A92" s="4">
        <v>90</v>
      </c>
      <c r="B92" s="4">
        <v>36840</v>
      </c>
      <c r="C92" s="4">
        <v>4950</v>
      </c>
      <c r="D92" s="4">
        <f t="shared" si="2"/>
        <v>2475</v>
      </c>
      <c r="E92" s="4">
        <f t="shared" si="3"/>
        <v>254.92500000000001</v>
      </c>
    </row>
    <row r="93" spans="1:5">
      <c r="A93" s="4">
        <v>91</v>
      </c>
      <c r="B93" s="4">
        <v>36841</v>
      </c>
      <c r="C93" s="4">
        <v>0</v>
      </c>
      <c r="D93" s="4">
        <f t="shared" si="2"/>
        <v>0</v>
      </c>
      <c r="E93" s="4">
        <f t="shared" si="3"/>
        <v>0</v>
      </c>
    </row>
    <row r="94" spans="1:5">
      <c r="A94" s="4">
        <v>92</v>
      </c>
      <c r="B94" s="4">
        <v>36842</v>
      </c>
      <c r="C94" s="4">
        <v>0</v>
      </c>
      <c r="D94" s="4">
        <f t="shared" si="2"/>
        <v>0</v>
      </c>
      <c r="E94" s="4">
        <f t="shared" si="3"/>
        <v>0</v>
      </c>
    </row>
    <row r="95" spans="1:5">
      <c r="A95" s="4">
        <v>93</v>
      </c>
      <c r="B95" s="4">
        <v>36843</v>
      </c>
      <c r="C95" s="4">
        <v>3300</v>
      </c>
      <c r="D95" s="4">
        <f t="shared" si="2"/>
        <v>1650</v>
      </c>
      <c r="E95" s="4">
        <f t="shared" si="3"/>
        <v>169.95</v>
      </c>
    </row>
    <row r="96" spans="1:5">
      <c r="A96" s="4">
        <v>94</v>
      </c>
      <c r="B96" s="4">
        <v>36844</v>
      </c>
      <c r="C96" s="4">
        <v>1100</v>
      </c>
      <c r="D96" s="4">
        <f t="shared" si="2"/>
        <v>550</v>
      </c>
      <c r="E96" s="4">
        <f t="shared" si="3"/>
        <v>56.65</v>
      </c>
    </row>
    <row r="97" spans="1:5">
      <c r="A97" s="4">
        <v>95</v>
      </c>
      <c r="B97" s="4">
        <v>36845</v>
      </c>
      <c r="C97" s="4">
        <v>1250</v>
      </c>
      <c r="D97" s="4">
        <f t="shared" si="2"/>
        <v>625</v>
      </c>
      <c r="E97" s="4">
        <f t="shared" si="3"/>
        <v>64.375</v>
      </c>
    </row>
    <row r="98" spans="1:5">
      <c r="A98" s="4">
        <v>96</v>
      </c>
      <c r="B98" s="4">
        <v>36846</v>
      </c>
      <c r="C98" s="4">
        <v>0</v>
      </c>
      <c r="D98" s="4">
        <f t="shared" si="2"/>
        <v>0</v>
      </c>
      <c r="E98" s="4">
        <f t="shared" si="3"/>
        <v>0</v>
      </c>
    </row>
    <row r="99" spans="1:5">
      <c r="A99" s="4">
        <v>97</v>
      </c>
      <c r="B99" s="4">
        <v>36847</v>
      </c>
      <c r="C99" s="4">
        <v>1100</v>
      </c>
      <c r="D99" s="4">
        <f t="shared" si="2"/>
        <v>550</v>
      </c>
      <c r="E99" s="4">
        <f t="shared" si="3"/>
        <v>56.65</v>
      </c>
    </row>
    <row r="100" spans="1:5">
      <c r="A100" s="4">
        <v>98</v>
      </c>
      <c r="B100" s="4">
        <v>36848</v>
      </c>
      <c r="C100" s="4">
        <v>2500</v>
      </c>
      <c r="D100" s="4">
        <f t="shared" si="2"/>
        <v>1250</v>
      </c>
      <c r="E100" s="4">
        <f t="shared" si="3"/>
        <v>128.75</v>
      </c>
    </row>
    <row r="101" spans="1:5">
      <c r="A101" s="4">
        <v>99</v>
      </c>
      <c r="B101" s="4">
        <v>36849</v>
      </c>
      <c r="C101" s="4">
        <v>0</v>
      </c>
      <c r="D101" s="4">
        <f t="shared" si="2"/>
        <v>0</v>
      </c>
      <c r="E101" s="4">
        <f t="shared" si="3"/>
        <v>0</v>
      </c>
    </row>
    <row r="102" spans="1:5">
      <c r="A102" s="4">
        <v>100</v>
      </c>
      <c r="B102" s="4">
        <v>36850</v>
      </c>
      <c r="C102" s="4">
        <v>0</v>
      </c>
      <c r="D102" s="4">
        <f t="shared" si="2"/>
        <v>0</v>
      </c>
      <c r="E102" s="4">
        <f t="shared" si="3"/>
        <v>0</v>
      </c>
    </row>
    <row r="103" spans="1:5">
      <c r="A103" s="4">
        <v>101</v>
      </c>
      <c r="B103" s="4">
        <v>36851</v>
      </c>
      <c r="C103" s="4">
        <v>1300</v>
      </c>
      <c r="D103" s="4">
        <f t="shared" si="2"/>
        <v>650</v>
      </c>
      <c r="E103" s="4">
        <f t="shared" si="3"/>
        <v>66.95</v>
      </c>
    </row>
    <row r="104" spans="1:5">
      <c r="A104" s="4">
        <v>102</v>
      </c>
      <c r="B104" s="4">
        <v>36852</v>
      </c>
      <c r="C104" s="4">
        <v>0</v>
      </c>
      <c r="D104" s="4">
        <f t="shared" si="2"/>
        <v>0</v>
      </c>
      <c r="E104" s="4">
        <f t="shared" si="3"/>
        <v>0</v>
      </c>
    </row>
    <row r="105" spans="1:5">
      <c r="A105" s="4">
        <v>103</v>
      </c>
      <c r="B105" s="4">
        <v>36853</v>
      </c>
      <c r="C105" s="4">
        <v>0</v>
      </c>
      <c r="D105" s="4">
        <f t="shared" si="2"/>
        <v>0</v>
      </c>
      <c r="E105" s="4">
        <f t="shared" si="3"/>
        <v>0</v>
      </c>
    </row>
    <row r="106" spans="1:5">
      <c r="A106" s="4">
        <v>104</v>
      </c>
      <c r="B106" s="4">
        <v>36854</v>
      </c>
      <c r="C106" s="4">
        <v>2800</v>
      </c>
      <c r="D106" s="4">
        <f t="shared" si="2"/>
        <v>1400</v>
      </c>
      <c r="E106" s="4">
        <f t="shared" si="3"/>
        <v>144.20000000000002</v>
      </c>
    </row>
    <row r="107" spans="1:5">
      <c r="A107" s="4">
        <v>105</v>
      </c>
      <c r="B107" s="4">
        <v>36855</v>
      </c>
      <c r="C107" s="4">
        <v>5500</v>
      </c>
      <c r="D107" s="4">
        <f t="shared" si="2"/>
        <v>2750</v>
      </c>
      <c r="E107" s="4">
        <f t="shared" si="3"/>
        <v>283.25000000000006</v>
      </c>
    </row>
    <row r="108" spans="1:5">
      <c r="A108" s="4">
        <v>106</v>
      </c>
      <c r="B108" s="4">
        <v>36856</v>
      </c>
      <c r="C108" s="4">
        <v>0</v>
      </c>
      <c r="D108" s="4">
        <f t="shared" si="2"/>
        <v>0</v>
      </c>
      <c r="E108" s="4">
        <f t="shared" si="3"/>
        <v>0</v>
      </c>
    </row>
    <row r="109" spans="1:5">
      <c r="A109" s="4">
        <v>107</v>
      </c>
      <c r="B109" s="4">
        <v>36857</v>
      </c>
      <c r="C109" s="4">
        <v>0</v>
      </c>
      <c r="D109" s="4">
        <f t="shared" si="2"/>
        <v>0</v>
      </c>
      <c r="E109" s="4">
        <f t="shared" si="3"/>
        <v>0</v>
      </c>
    </row>
    <row r="110" spans="1:5">
      <c r="A110" s="4">
        <v>108</v>
      </c>
      <c r="B110" s="4">
        <v>36858</v>
      </c>
      <c r="C110" s="4">
        <v>1250</v>
      </c>
      <c r="D110" s="4">
        <f t="shared" si="2"/>
        <v>625</v>
      </c>
      <c r="E110" s="4">
        <f t="shared" si="3"/>
        <v>64.375</v>
      </c>
    </row>
    <row r="111" spans="1:5">
      <c r="A111" s="4">
        <v>109</v>
      </c>
      <c r="B111" s="4">
        <v>36859</v>
      </c>
      <c r="C111" s="4">
        <v>3300</v>
      </c>
      <c r="D111" s="4">
        <f t="shared" si="2"/>
        <v>1650</v>
      </c>
      <c r="E111" s="4">
        <f t="shared" si="3"/>
        <v>169.95</v>
      </c>
    </row>
    <row r="112" spans="1:5">
      <c r="A112" s="4">
        <v>110</v>
      </c>
      <c r="B112" s="4">
        <v>36860</v>
      </c>
      <c r="C112" s="4">
        <v>3800</v>
      </c>
      <c r="D112" s="4">
        <f t="shared" si="2"/>
        <v>1900</v>
      </c>
      <c r="E112" s="4">
        <f t="shared" si="3"/>
        <v>195.7</v>
      </c>
    </row>
    <row r="113" spans="1:5">
      <c r="A113" s="4">
        <v>111</v>
      </c>
      <c r="B113" s="4">
        <v>36861</v>
      </c>
      <c r="C113" s="4">
        <v>3300</v>
      </c>
      <c r="D113" s="4">
        <f t="shared" si="2"/>
        <v>1650</v>
      </c>
      <c r="E113" s="4">
        <f t="shared" si="3"/>
        <v>169.95</v>
      </c>
    </row>
    <row r="114" spans="1:5">
      <c r="A114" s="4">
        <v>112</v>
      </c>
      <c r="B114" s="4">
        <v>36862</v>
      </c>
      <c r="C114" s="4">
        <v>2800</v>
      </c>
      <c r="D114" s="4">
        <f t="shared" si="2"/>
        <v>1400</v>
      </c>
      <c r="E114" s="4">
        <f t="shared" si="3"/>
        <v>144.20000000000002</v>
      </c>
    </row>
    <row r="115" spans="1:5">
      <c r="A115" s="4">
        <v>113</v>
      </c>
      <c r="B115" s="4">
        <v>36863</v>
      </c>
      <c r="C115" s="4">
        <v>2800</v>
      </c>
      <c r="D115" s="4">
        <f t="shared" si="2"/>
        <v>1400</v>
      </c>
      <c r="E115" s="4">
        <f t="shared" si="3"/>
        <v>144.20000000000002</v>
      </c>
    </row>
    <row r="116" spans="1:5">
      <c r="A116" s="4">
        <v>114</v>
      </c>
      <c r="B116" s="4">
        <v>36864</v>
      </c>
      <c r="C116" s="4">
        <v>0</v>
      </c>
      <c r="D116" s="4">
        <f t="shared" si="2"/>
        <v>0</v>
      </c>
      <c r="E116" s="4">
        <f t="shared" si="3"/>
        <v>0</v>
      </c>
    </row>
    <row r="117" spans="1:5">
      <c r="A117" s="4">
        <v>115</v>
      </c>
      <c r="B117" s="4">
        <v>36865</v>
      </c>
      <c r="C117" s="4">
        <v>0</v>
      </c>
      <c r="D117" s="4">
        <f t="shared" si="2"/>
        <v>0</v>
      </c>
      <c r="E117" s="4">
        <f t="shared" si="3"/>
        <v>0</v>
      </c>
    </row>
    <row r="118" spans="1:5">
      <c r="A118" s="4">
        <v>116</v>
      </c>
      <c r="B118" s="4">
        <v>36866</v>
      </c>
      <c r="C118" s="4">
        <v>3900</v>
      </c>
      <c r="D118" s="4">
        <f t="shared" si="2"/>
        <v>1950</v>
      </c>
      <c r="E118" s="4">
        <f t="shared" si="3"/>
        <v>200.85</v>
      </c>
    </row>
    <row r="119" spans="1:5">
      <c r="A119" s="4">
        <v>117</v>
      </c>
      <c r="B119" s="4">
        <v>36867</v>
      </c>
      <c r="C119" s="4">
        <v>1250</v>
      </c>
      <c r="D119" s="4">
        <f t="shared" si="2"/>
        <v>625</v>
      </c>
      <c r="E119" s="4">
        <f t="shared" si="3"/>
        <v>64.375</v>
      </c>
    </row>
    <row r="120" spans="1:5">
      <c r="A120" s="4">
        <v>118</v>
      </c>
      <c r="B120" s="4">
        <v>36868</v>
      </c>
      <c r="C120" s="4">
        <v>0</v>
      </c>
      <c r="D120" s="4">
        <f t="shared" si="2"/>
        <v>0</v>
      </c>
      <c r="E120" s="4">
        <f t="shared" si="3"/>
        <v>0</v>
      </c>
    </row>
    <row r="121" spans="1:5">
      <c r="A121" s="4">
        <v>119</v>
      </c>
      <c r="B121" s="4">
        <v>36869</v>
      </c>
      <c r="C121" s="4">
        <v>0</v>
      </c>
      <c r="D121" s="4">
        <f t="shared" si="2"/>
        <v>0</v>
      </c>
      <c r="E121" s="4">
        <f t="shared" si="3"/>
        <v>0</v>
      </c>
    </row>
    <row r="122" spans="1:5">
      <c r="A122" s="4">
        <v>120</v>
      </c>
      <c r="B122" s="4">
        <v>36870</v>
      </c>
      <c r="C122" s="4">
        <v>1250</v>
      </c>
      <c r="D122" s="4">
        <f t="shared" si="2"/>
        <v>625</v>
      </c>
      <c r="E122" s="4">
        <f t="shared" si="3"/>
        <v>64.375</v>
      </c>
    </row>
    <row r="123" spans="1:5">
      <c r="A123" s="4">
        <v>121</v>
      </c>
      <c r="B123" s="4">
        <v>36871</v>
      </c>
      <c r="C123" s="4">
        <v>1250</v>
      </c>
      <c r="D123" s="4">
        <f t="shared" si="2"/>
        <v>625</v>
      </c>
      <c r="E123" s="4">
        <f t="shared" si="3"/>
        <v>64.375</v>
      </c>
    </row>
    <row r="124" spans="1:5">
      <c r="A124" s="4">
        <v>122</v>
      </c>
      <c r="B124" s="4">
        <v>36872</v>
      </c>
      <c r="C124" s="4">
        <v>2500</v>
      </c>
      <c r="D124" s="4">
        <f t="shared" si="2"/>
        <v>1250</v>
      </c>
      <c r="E124" s="4">
        <f t="shared" si="3"/>
        <v>128.75</v>
      </c>
    </row>
    <row r="125" spans="1:5">
      <c r="A125" s="4">
        <v>123</v>
      </c>
      <c r="B125" s="4">
        <v>36873</v>
      </c>
      <c r="C125" s="4">
        <v>2800</v>
      </c>
      <c r="D125" s="4">
        <f t="shared" si="2"/>
        <v>1400</v>
      </c>
      <c r="E125" s="4">
        <f t="shared" si="3"/>
        <v>144.20000000000002</v>
      </c>
    </row>
    <row r="126" spans="1:5">
      <c r="A126" s="4">
        <v>124</v>
      </c>
      <c r="B126" s="4">
        <v>36874</v>
      </c>
      <c r="C126" s="4">
        <v>2800</v>
      </c>
      <c r="D126" s="4">
        <f t="shared" si="2"/>
        <v>1400</v>
      </c>
      <c r="E126" s="4">
        <f t="shared" si="3"/>
        <v>144.20000000000002</v>
      </c>
    </row>
    <row r="127" spans="1:5">
      <c r="A127" s="4">
        <v>125</v>
      </c>
      <c r="B127" s="4">
        <v>36875</v>
      </c>
      <c r="C127" s="4">
        <v>0</v>
      </c>
      <c r="D127" s="4">
        <f t="shared" si="2"/>
        <v>0</v>
      </c>
      <c r="E127" s="4">
        <f t="shared" si="3"/>
        <v>0</v>
      </c>
    </row>
    <row r="128" spans="1:5">
      <c r="A128" s="4">
        <v>126</v>
      </c>
      <c r="B128" s="4">
        <v>36876</v>
      </c>
      <c r="C128" s="4">
        <v>0</v>
      </c>
      <c r="D128" s="4">
        <f t="shared" si="2"/>
        <v>0</v>
      </c>
      <c r="E128" s="4">
        <f t="shared" si="3"/>
        <v>0</v>
      </c>
    </row>
    <row r="129" spans="1:5">
      <c r="A129" s="4">
        <v>127</v>
      </c>
      <c r="B129" s="4">
        <v>36877</v>
      </c>
      <c r="C129" s="4">
        <v>1650</v>
      </c>
      <c r="D129" s="4">
        <f t="shared" si="2"/>
        <v>825</v>
      </c>
      <c r="E129" s="4">
        <f t="shared" si="3"/>
        <v>84.974999999999994</v>
      </c>
    </row>
    <row r="130" spans="1:5">
      <c r="A130" s="4">
        <v>128</v>
      </c>
      <c r="B130" s="4">
        <v>36878</v>
      </c>
      <c r="C130" s="4">
        <v>3750</v>
      </c>
      <c r="D130" s="4">
        <f t="shared" si="2"/>
        <v>1875</v>
      </c>
      <c r="E130" s="4">
        <f t="shared" si="3"/>
        <v>193.125</v>
      </c>
    </row>
    <row r="131" spans="1:5">
      <c r="A131" s="4">
        <v>129</v>
      </c>
      <c r="B131" s="4">
        <v>36879</v>
      </c>
      <c r="C131" s="4">
        <v>0</v>
      </c>
      <c r="D131" s="4">
        <f t="shared" si="2"/>
        <v>0</v>
      </c>
      <c r="E131" s="4">
        <f t="shared" si="3"/>
        <v>0</v>
      </c>
    </row>
    <row r="132" spans="1:5">
      <c r="A132" s="4">
        <v>130</v>
      </c>
      <c r="B132" s="4">
        <v>36880</v>
      </c>
      <c r="C132" s="4">
        <v>1650</v>
      </c>
      <c r="D132" s="4">
        <f t="shared" si="2"/>
        <v>825</v>
      </c>
      <c r="E132" s="4">
        <f t="shared" ref="E132:E195" si="4">D132*10.3/100</f>
        <v>84.974999999999994</v>
      </c>
    </row>
    <row r="133" spans="1:5">
      <c r="A133" s="4">
        <v>131</v>
      </c>
      <c r="B133" s="4">
        <v>36881</v>
      </c>
      <c r="C133" s="4">
        <v>1650</v>
      </c>
      <c r="D133" s="4">
        <f t="shared" si="2"/>
        <v>825</v>
      </c>
      <c r="E133" s="4">
        <f t="shared" si="4"/>
        <v>84.974999999999994</v>
      </c>
    </row>
    <row r="134" spans="1:5">
      <c r="A134" s="4">
        <v>132</v>
      </c>
      <c r="B134" s="4">
        <v>36882</v>
      </c>
      <c r="C134" s="4">
        <v>1650</v>
      </c>
      <c r="D134" s="4">
        <f t="shared" ref="D132:D195" si="5">C134*50/100</f>
        <v>825</v>
      </c>
      <c r="E134" s="4">
        <f t="shared" si="4"/>
        <v>84.974999999999994</v>
      </c>
    </row>
    <row r="135" spans="1:5">
      <c r="A135" s="4">
        <v>133</v>
      </c>
      <c r="B135" s="4">
        <v>36883</v>
      </c>
      <c r="C135" s="4">
        <v>4950</v>
      </c>
      <c r="D135" s="4">
        <f t="shared" si="5"/>
        <v>2475</v>
      </c>
      <c r="E135" s="4">
        <f t="shared" si="4"/>
        <v>254.92500000000001</v>
      </c>
    </row>
    <row r="136" spans="1:5">
      <c r="A136" s="4">
        <v>134</v>
      </c>
      <c r="B136" s="4">
        <v>36884</v>
      </c>
      <c r="C136" s="4">
        <v>4950</v>
      </c>
      <c r="D136" s="4">
        <f t="shared" si="5"/>
        <v>2475</v>
      </c>
      <c r="E136" s="4">
        <f t="shared" si="4"/>
        <v>254.92500000000001</v>
      </c>
    </row>
    <row r="137" spans="1:5">
      <c r="A137" s="4">
        <v>135</v>
      </c>
      <c r="B137" s="4">
        <v>36885</v>
      </c>
      <c r="C137" s="4">
        <v>1650</v>
      </c>
      <c r="D137" s="4">
        <f t="shared" si="5"/>
        <v>825</v>
      </c>
      <c r="E137" s="4">
        <f t="shared" si="4"/>
        <v>84.974999999999994</v>
      </c>
    </row>
    <row r="138" spans="1:5">
      <c r="A138" s="4">
        <v>136</v>
      </c>
      <c r="B138" s="4">
        <v>36886</v>
      </c>
      <c r="C138" s="4">
        <v>1100</v>
      </c>
      <c r="D138" s="4">
        <f t="shared" si="5"/>
        <v>550</v>
      </c>
      <c r="E138" s="4">
        <f t="shared" si="4"/>
        <v>56.65</v>
      </c>
    </row>
    <row r="139" spans="1:5">
      <c r="A139" s="4">
        <v>137</v>
      </c>
      <c r="B139" s="4">
        <v>36887</v>
      </c>
      <c r="C139" s="4">
        <v>0</v>
      </c>
      <c r="D139" s="4">
        <f t="shared" si="5"/>
        <v>0</v>
      </c>
      <c r="E139" s="4">
        <f t="shared" si="4"/>
        <v>0</v>
      </c>
    </row>
    <row r="140" spans="1:5">
      <c r="A140" s="4">
        <v>138</v>
      </c>
      <c r="B140" s="4">
        <v>36888</v>
      </c>
      <c r="C140" s="4">
        <v>1650</v>
      </c>
      <c r="D140" s="4">
        <f t="shared" si="5"/>
        <v>825</v>
      </c>
      <c r="E140" s="4">
        <f t="shared" si="4"/>
        <v>84.974999999999994</v>
      </c>
    </row>
    <row r="141" spans="1:5">
      <c r="A141" s="4">
        <v>139</v>
      </c>
      <c r="B141" s="4">
        <v>36889</v>
      </c>
      <c r="C141" s="4">
        <v>0</v>
      </c>
      <c r="D141" s="4">
        <f t="shared" si="5"/>
        <v>0</v>
      </c>
      <c r="E141" s="4">
        <f t="shared" si="4"/>
        <v>0</v>
      </c>
    </row>
    <row r="142" spans="1:5">
      <c r="A142" s="4">
        <v>140</v>
      </c>
      <c r="B142" s="4">
        <v>36890</v>
      </c>
      <c r="C142" s="4">
        <v>1400</v>
      </c>
      <c r="D142" s="4">
        <f t="shared" si="5"/>
        <v>700</v>
      </c>
      <c r="E142" s="4">
        <f t="shared" si="4"/>
        <v>72.100000000000009</v>
      </c>
    </row>
    <row r="143" spans="1:5">
      <c r="A143" s="4">
        <v>141</v>
      </c>
      <c r="B143" s="4">
        <v>36891</v>
      </c>
      <c r="C143" s="4">
        <v>0</v>
      </c>
      <c r="D143" s="4">
        <f t="shared" si="5"/>
        <v>0</v>
      </c>
      <c r="E143" s="4">
        <f t="shared" si="4"/>
        <v>0</v>
      </c>
    </row>
    <row r="144" spans="1:5">
      <c r="A144" s="4">
        <v>142</v>
      </c>
      <c r="B144" s="4">
        <v>36892</v>
      </c>
      <c r="C144" s="4">
        <v>0</v>
      </c>
      <c r="D144" s="4">
        <f t="shared" si="5"/>
        <v>0</v>
      </c>
      <c r="E144" s="4">
        <f t="shared" si="4"/>
        <v>0</v>
      </c>
    </row>
    <row r="145" spans="1:9">
      <c r="A145" s="4">
        <v>143</v>
      </c>
      <c r="B145" s="4">
        <v>36893</v>
      </c>
      <c r="C145" s="4">
        <v>2200</v>
      </c>
      <c r="D145" s="4">
        <f t="shared" si="5"/>
        <v>1100</v>
      </c>
      <c r="E145" s="4">
        <f t="shared" si="4"/>
        <v>113.3</v>
      </c>
    </row>
    <row r="146" spans="1:9">
      <c r="A146" s="4">
        <v>144</v>
      </c>
      <c r="B146" s="4">
        <v>36894</v>
      </c>
      <c r="C146" s="4">
        <v>1100</v>
      </c>
      <c r="D146" s="4">
        <f t="shared" si="5"/>
        <v>550</v>
      </c>
      <c r="E146" s="4">
        <f t="shared" si="4"/>
        <v>56.65</v>
      </c>
    </row>
    <row r="147" spans="1:9">
      <c r="A147" s="4">
        <v>145</v>
      </c>
      <c r="B147" s="4">
        <v>36895</v>
      </c>
      <c r="C147" s="4">
        <v>3300</v>
      </c>
      <c r="D147" s="4">
        <f t="shared" si="5"/>
        <v>1650</v>
      </c>
      <c r="E147" s="4">
        <f>D147*10.3/100</f>
        <v>169.95</v>
      </c>
      <c r="G147" t="s">
        <v>21</v>
      </c>
      <c r="I147">
        <f>E147-856</f>
        <v>-686.05</v>
      </c>
    </row>
    <row r="148" spans="1:9">
      <c r="A148" s="4">
        <v>146</v>
      </c>
      <c r="B148" s="4">
        <v>36896</v>
      </c>
      <c r="C148" s="4">
        <v>1800</v>
      </c>
      <c r="D148" s="4">
        <f t="shared" si="5"/>
        <v>900</v>
      </c>
      <c r="E148" s="4">
        <f t="shared" si="4"/>
        <v>92.7</v>
      </c>
    </row>
    <row r="149" spans="1:9">
      <c r="A149" s="4">
        <v>147</v>
      </c>
      <c r="B149" s="4">
        <v>36897</v>
      </c>
      <c r="C149" s="4">
        <v>0</v>
      </c>
      <c r="D149" s="4">
        <f t="shared" si="5"/>
        <v>0</v>
      </c>
      <c r="E149" s="4">
        <f t="shared" si="4"/>
        <v>0</v>
      </c>
    </row>
    <row r="150" spans="1:9">
      <c r="A150" s="4">
        <v>148</v>
      </c>
      <c r="B150" s="4">
        <v>36898</v>
      </c>
      <c r="C150" s="4">
        <v>1650</v>
      </c>
      <c r="D150" s="4">
        <f t="shared" si="5"/>
        <v>825</v>
      </c>
      <c r="E150" s="4">
        <f t="shared" si="4"/>
        <v>84.974999999999994</v>
      </c>
    </row>
    <row r="151" spans="1:9">
      <c r="A151" s="4">
        <v>149</v>
      </c>
      <c r="B151" s="4">
        <v>36899</v>
      </c>
      <c r="C151" s="4">
        <v>0</v>
      </c>
      <c r="D151" s="4">
        <f t="shared" si="5"/>
        <v>0</v>
      </c>
      <c r="E151" s="4">
        <f t="shared" si="4"/>
        <v>0</v>
      </c>
    </row>
    <row r="152" spans="1:9">
      <c r="A152" s="4">
        <v>150</v>
      </c>
      <c r="B152" s="4">
        <v>36900</v>
      </c>
      <c r="C152" s="4">
        <v>3300</v>
      </c>
      <c r="D152" s="4">
        <f t="shared" si="5"/>
        <v>1650</v>
      </c>
      <c r="E152" s="4">
        <f t="shared" si="4"/>
        <v>169.95</v>
      </c>
    </row>
    <row r="153" spans="1:9">
      <c r="A153" s="4">
        <v>151</v>
      </c>
      <c r="B153" s="4">
        <v>36901</v>
      </c>
      <c r="C153" s="4">
        <v>1250</v>
      </c>
      <c r="D153" s="4">
        <f t="shared" si="5"/>
        <v>625</v>
      </c>
      <c r="E153" s="4">
        <f t="shared" si="4"/>
        <v>64.375</v>
      </c>
    </row>
    <row r="154" spans="1:9">
      <c r="A154" s="4">
        <v>152</v>
      </c>
      <c r="B154" s="4">
        <v>36902</v>
      </c>
      <c r="C154" s="4">
        <v>1250</v>
      </c>
      <c r="D154" s="4">
        <f t="shared" si="5"/>
        <v>625</v>
      </c>
      <c r="E154" s="4">
        <f t="shared" si="4"/>
        <v>64.375</v>
      </c>
    </row>
    <row r="155" spans="1:9">
      <c r="A155" s="4">
        <v>153</v>
      </c>
      <c r="B155" s="4">
        <v>36903</v>
      </c>
      <c r="C155" s="4">
        <v>2200</v>
      </c>
      <c r="D155" s="4">
        <f t="shared" si="5"/>
        <v>1100</v>
      </c>
      <c r="E155" s="4">
        <f t="shared" si="4"/>
        <v>113.3</v>
      </c>
    </row>
    <row r="156" spans="1:9">
      <c r="A156" s="4">
        <v>154</v>
      </c>
      <c r="B156" s="4">
        <v>36904</v>
      </c>
      <c r="C156" s="4">
        <v>1650</v>
      </c>
      <c r="D156" s="4">
        <f t="shared" si="5"/>
        <v>825</v>
      </c>
      <c r="E156" s="4">
        <f t="shared" si="4"/>
        <v>84.974999999999994</v>
      </c>
    </row>
    <row r="157" spans="1:9">
      <c r="A157" s="4">
        <v>155</v>
      </c>
      <c r="B157" s="4">
        <v>36905</v>
      </c>
      <c r="C157" s="4">
        <v>0</v>
      </c>
      <c r="D157" s="4">
        <f t="shared" si="5"/>
        <v>0</v>
      </c>
      <c r="E157" s="4">
        <f t="shared" si="4"/>
        <v>0</v>
      </c>
    </row>
    <row r="158" spans="1:9">
      <c r="A158" s="4">
        <v>156</v>
      </c>
      <c r="B158" s="4">
        <v>36906</v>
      </c>
      <c r="C158" s="4">
        <v>0</v>
      </c>
      <c r="D158" s="4">
        <f t="shared" si="5"/>
        <v>0</v>
      </c>
      <c r="E158" s="4">
        <f t="shared" si="4"/>
        <v>0</v>
      </c>
    </row>
    <row r="159" spans="1:9">
      <c r="A159" s="4">
        <v>157</v>
      </c>
      <c r="B159" s="4">
        <v>36907</v>
      </c>
      <c r="C159" s="4">
        <v>1100</v>
      </c>
      <c r="D159" s="4">
        <f t="shared" si="5"/>
        <v>550</v>
      </c>
      <c r="E159" s="4">
        <f t="shared" si="4"/>
        <v>56.65</v>
      </c>
    </row>
    <row r="160" spans="1:9">
      <c r="A160" s="4">
        <v>158</v>
      </c>
      <c r="B160" s="4">
        <v>36908</v>
      </c>
      <c r="C160" s="4">
        <v>2500</v>
      </c>
      <c r="D160" s="4">
        <f t="shared" si="5"/>
        <v>1250</v>
      </c>
      <c r="E160" s="4">
        <f t="shared" si="4"/>
        <v>128.75</v>
      </c>
    </row>
    <row r="161" spans="1:5">
      <c r="A161" s="4">
        <v>159</v>
      </c>
      <c r="B161" s="4">
        <v>36909</v>
      </c>
      <c r="C161" s="4">
        <v>1400</v>
      </c>
      <c r="D161" s="4">
        <f t="shared" si="5"/>
        <v>700</v>
      </c>
      <c r="E161" s="4">
        <f t="shared" si="4"/>
        <v>72.100000000000009</v>
      </c>
    </row>
    <row r="162" spans="1:5">
      <c r="A162" s="4">
        <v>160</v>
      </c>
      <c r="B162" s="4">
        <v>36910</v>
      </c>
      <c r="C162" s="4">
        <v>1400</v>
      </c>
      <c r="D162" s="4">
        <f t="shared" si="5"/>
        <v>700</v>
      </c>
      <c r="E162" s="4">
        <f t="shared" si="4"/>
        <v>72.100000000000009</v>
      </c>
    </row>
    <row r="163" spans="1:5">
      <c r="A163" s="4">
        <v>161</v>
      </c>
      <c r="B163" s="4">
        <v>36911</v>
      </c>
      <c r="C163" s="4">
        <v>3300</v>
      </c>
      <c r="D163" s="4">
        <f t="shared" si="5"/>
        <v>1650</v>
      </c>
      <c r="E163" s="4">
        <f t="shared" si="4"/>
        <v>169.95</v>
      </c>
    </row>
    <row r="164" spans="1:5">
      <c r="A164" s="4">
        <v>162</v>
      </c>
      <c r="B164" s="4">
        <v>36912</v>
      </c>
      <c r="C164" s="4">
        <v>2800</v>
      </c>
      <c r="D164" s="4">
        <f t="shared" si="5"/>
        <v>1400</v>
      </c>
      <c r="E164" s="4">
        <f t="shared" si="4"/>
        <v>144.20000000000002</v>
      </c>
    </row>
    <row r="165" spans="1:5">
      <c r="A165" s="4">
        <v>163</v>
      </c>
      <c r="B165" s="4">
        <v>36913</v>
      </c>
      <c r="C165" s="4">
        <v>5000</v>
      </c>
      <c r="D165" s="4">
        <f t="shared" si="5"/>
        <v>2500</v>
      </c>
      <c r="E165" s="4">
        <f t="shared" si="4"/>
        <v>257.5</v>
      </c>
    </row>
    <row r="166" spans="1:5">
      <c r="A166" s="4">
        <v>164</v>
      </c>
      <c r="B166" s="4">
        <v>36914</v>
      </c>
      <c r="C166" s="4">
        <v>2500</v>
      </c>
      <c r="D166" s="4">
        <f t="shared" si="5"/>
        <v>1250</v>
      </c>
      <c r="E166" s="4">
        <f t="shared" si="4"/>
        <v>128.75</v>
      </c>
    </row>
    <row r="167" spans="1:5">
      <c r="A167" s="4">
        <v>165</v>
      </c>
      <c r="B167" s="4">
        <v>36915</v>
      </c>
      <c r="C167" s="4">
        <v>1650</v>
      </c>
      <c r="D167" s="4">
        <f t="shared" si="5"/>
        <v>825</v>
      </c>
      <c r="E167" s="4">
        <f t="shared" si="4"/>
        <v>84.974999999999994</v>
      </c>
    </row>
    <row r="168" spans="1:5">
      <c r="A168" s="4">
        <v>166</v>
      </c>
      <c r="B168" s="4">
        <v>36916</v>
      </c>
      <c r="C168" s="4">
        <v>3300</v>
      </c>
      <c r="D168" s="4">
        <f t="shared" si="5"/>
        <v>1650</v>
      </c>
      <c r="E168" s="4">
        <f t="shared" si="4"/>
        <v>169.95</v>
      </c>
    </row>
    <row r="169" spans="1:5">
      <c r="A169" s="4">
        <v>167</v>
      </c>
      <c r="B169" s="4">
        <v>36917</v>
      </c>
      <c r="C169" s="4">
        <v>4950</v>
      </c>
      <c r="D169" s="4">
        <f t="shared" si="5"/>
        <v>2475</v>
      </c>
      <c r="E169" s="4">
        <f t="shared" si="4"/>
        <v>254.92500000000001</v>
      </c>
    </row>
    <row r="170" spans="1:5">
      <c r="A170" s="4">
        <v>168</v>
      </c>
      <c r="B170" s="4">
        <v>36918</v>
      </c>
      <c r="C170" s="4">
        <v>1650</v>
      </c>
      <c r="D170" s="4">
        <f t="shared" si="5"/>
        <v>825</v>
      </c>
      <c r="E170" s="4">
        <f t="shared" si="4"/>
        <v>84.974999999999994</v>
      </c>
    </row>
    <row r="171" spans="1:5">
      <c r="A171" s="4">
        <v>169</v>
      </c>
      <c r="B171" s="4">
        <v>36919</v>
      </c>
      <c r="C171" s="4">
        <v>14850</v>
      </c>
      <c r="D171" s="4">
        <f t="shared" si="5"/>
        <v>7425</v>
      </c>
      <c r="E171" s="4">
        <f t="shared" si="4"/>
        <v>764.77499999999998</v>
      </c>
    </row>
    <row r="172" spans="1:5">
      <c r="A172" s="4">
        <v>170</v>
      </c>
      <c r="B172" s="4">
        <v>36920</v>
      </c>
      <c r="C172" s="4">
        <v>1100</v>
      </c>
      <c r="D172" s="4">
        <f t="shared" si="5"/>
        <v>550</v>
      </c>
      <c r="E172" s="4">
        <f t="shared" si="4"/>
        <v>56.65</v>
      </c>
    </row>
    <row r="173" spans="1:5">
      <c r="A173" s="4">
        <v>171</v>
      </c>
      <c r="B173" s="4">
        <v>36921</v>
      </c>
      <c r="C173" s="4">
        <v>1400</v>
      </c>
      <c r="D173" s="4">
        <f t="shared" si="5"/>
        <v>700</v>
      </c>
      <c r="E173" s="4">
        <f t="shared" si="4"/>
        <v>72.100000000000009</v>
      </c>
    </row>
    <row r="174" spans="1:5">
      <c r="A174" s="4">
        <v>172</v>
      </c>
      <c r="B174" s="4">
        <v>36922</v>
      </c>
      <c r="C174" s="4">
        <v>2200</v>
      </c>
      <c r="D174" s="4">
        <f t="shared" si="5"/>
        <v>1100</v>
      </c>
      <c r="E174" s="4">
        <f t="shared" si="4"/>
        <v>113.3</v>
      </c>
    </row>
    <row r="175" spans="1:5">
      <c r="A175" s="4">
        <v>173</v>
      </c>
      <c r="B175" s="4">
        <v>36923</v>
      </c>
      <c r="C175" s="4">
        <v>2200</v>
      </c>
      <c r="D175" s="4">
        <f t="shared" si="5"/>
        <v>1100</v>
      </c>
      <c r="E175" s="4">
        <f t="shared" si="4"/>
        <v>113.3</v>
      </c>
    </row>
    <row r="176" spans="1:5">
      <c r="A176" s="4">
        <v>174</v>
      </c>
      <c r="B176" s="4">
        <v>36924</v>
      </c>
      <c r="C176" s="4">
        <v>1250</v>
      </c>
      <c r="D176" s="4">
        <f t="shared" si="5"/>
        <v>625</v>
      </c>
      <c r="E176" s="4">
        <f t="shared" si="4"/>
        <v>64.375</v>
      </c>
    </row>
    <row r="177" spans="1:5">
      <c r="A177" s="4">
        <v>175</v>
      </c>
      <c r="B177" s="4">
        <v>36925</v>
      </c>
      <c r="C177" s="4">
        <v>1650</v>
      </c>
      <c r="D177" s="4">
        <f t="shared" si="5"/>
        <v>825</v>
      </c>
      <c r="E177" s="4">
        <f t="shared" si="4"/>
        <v>84.974999999999994</v>
      </c>
    </row>
    <row r="178" spans="1:5">
      <c r="A178" s="4">
        <v>176</v>
      </c>
      <c r="B178" s="4">
        <v>36926</v>
      </c>
      <c r="C178" s="4">
        <v>1650</v>
      </c>
      <c r="D178" s="4">
        <f t="shared" si="5"/>
        <v>825</v>
      </c>
      <c r="E178" s="4">
        <f t="shared" si="4"/>
        <v>84.974999999999994</v>
      </c>
    </row>
    <row r="179" spans="1:5">
      <c r="A179" s="4">
        <v>177</v>
      </c>
      <c r="B179" s="4">
        <v>36927</v>
      </c>
      <c r="C179" s="4">
        <v>1100</v>
      </c>
      <c r="D179" s="4">
        <f t="shared" si="5"/>
        <v>550</v>
      </c>
      <c r="E179" s="4">
        <f t="shared" si="4"/>
        <v>56.65</v>
      </c>
    </row>
    <row r="180" spans="1:5">
      <c r="A180" s="4">
        <v>178</v>
      </c>
      <c r="B180" s="4">
        <v>36928</v>
      </c>
      <c r="C180" s="4">
        <v>1100</v>
      </c>
      <c r="D180" s="4">
        <f t="shared" si="5"/>
        <v>550</v>
      </c>
      <c r="E180" s="4">
        <f t="shared" si="4"/>
        <v>56.65</v>
      </c>
    </row>
    <row r="181" spans="1:5">
      <c r="A181" s="4">
        <v>179</v>
      </c>
      <c r="B181" s="4">
        <v>36929</v>
      </c>
      <c r="C181" s="4">
        <v>1400</v>
      </c>
      <c r="D181" s="4">
        <f t="shared" si="5"/>
        <v>700</v>
      </c>
      <c r="E181" s="4">
        <f t="shared" si="4"/>
        <v>72.100000000000009</v>
      </c>
    </row>
    <row r="182" spans="1:5">
      <c r="A182" s="4">
        <v>180</v>
      </c>
      <c r="B182" s="4">
        <v>36930</v>
      </c>
      <c r="C182" s="4">
        <v>1400</v>
      </c>
      <c r="D182" s="4">
        <f t="shared" si="5"/>
        <v>700</v>
      </c>
      <c r="E182" s="4">
        <f t="shared" si="4"/>
        <v>72.100000000000009</v>
      </c>
    </row>
    <row r="183" spans="1:5">
      <c r="A183" s="4">
        <v>181</v>
      </c>
      <c r="B183" s="4">
        <v>36931</v>
      </c>
      <c r="C183" s="4">
        <v>2200</v>
      </c>
      <c r="D183" s="4">
        <f t="shared" si="5"/>
        <v>1100</v>
      </c>
      <c r="E183" s="4">
        <f t="shared" si="4"/>
        <v>113.3</v>
      </c>
    </row>
    <row r="184" spans="1:5">
      <c r="A184" s="4">
        <v>182</v>
      </c>
      <c r="B184" s="4">
        <v>36932</v>
      </c>
      <c r="C184" s="4">
        <v>0</v>
      </c>
      <c r="D184" s="4">
        <f t="shared" si="5"/>
        <v>0</v>
      </c>
      <c r="E184" s="4">
        <f t="shared" si="4"/>
        <v>0</v>
      </c>
    </row>
    <row r="185" spans="1:5">
      <c r="A185" s="4">
        <v>183</v>
      </c>
      <c r="B185" s="4">
        <v>36933</v>
      </c>
      <c r="C185" s="4">
        <v>0</v>
      </c>
      <c r="D185" s="4">
        <f t="shared" si="5"/>
        <v>0</v>
      </c>
      <c r="E185" s="4">
        <f t="shared" si="4"/>
        <v>0</v>
      </c>
    </row>
    <row r="186" spans="1:5">
      <c r="A186" s="4">
        <v>184</v>
      </c>
      <c r="B186" s="4">
        <v>36934</v>
      </c>
      <c r="C186" s="4">
        <v>0</v>
      </c>
      <c r="D186" s="4">
        <f t="shared" si="5"/>
        <v>0</v>
      </c>
      <c r="E186" s="4">
        <f t="shared" si="4"/>
        <v>0</v>
      </c>
    </row>
    <row r="187" spans="1:5">
      <c r="A187" s="4">
        <v>185</v>
      </c>
      <c r="B187" s="4">
        <v>36935</v>
      </c>
      <c r="C187" s="4">
        <v>0</v>
      </c>
      <c r="D187" s="4">
        <f t="shared" si="5"/>
        <v>0</v>
      </c>
      <c r="E187" s="4">
        <f t="shared" si="4"/>
        <v>0</v>
      </c>
    </row>
    <row r="188" spans="1:5">
      <c r="A188" s="4">
        <v>186</v>
      </c>
      <c r="B188" s="4">
        <v>36936</v>
      </c>
      <c r="C188" s="4">
        <v>0</v>
      </c>
      <c r="D188" s="4">
        <f t="shared" si="5"/>
        <v>0</v>
      </c>
      <c r="E188" s="4">
        <f t="shared" si="4"/>
        <v>0</v>
      </c>
    </row>
    <row r="189" spans="1:5">
      <c r="A189" s="4">
        <v>187</v>
      </c>
      <c r="B189" s="4">
        <v>36937</v>
      </c>
      <c r="C189" s="4">
        <v>0</v>
      </c>
      <c r="D189" s="4">
        <f t="shared" si="5"/>
        <v>0</v>
      </c>
      <c r="E189" s="4">
        <f t="shared" si="4"/>
        <v>0</v>
      </c>
    </row>
    <row r="190" spans="1:5">
      <c r="A190" s="4">
        <v>188</v>
      </c>
      <c r="B190" s="4">
        <v>36938</v>
      </c>
      <c r="C190" s="4">
        <v>0</v>
      </c>
      <c r="D190" s="4">
        <f t="shared" si="5"/>
        <v>0</v>
      </c>
      <c r="E190" s="4">
        <f t="shared" si="4"/>
        <v>0</v>
      </c>
    </row>
    <row r="191" spans="1:5">
      <c r="A191" s="4">
        <v>189</v>
      </c>
      <c r="B191" s="4">
        <v>36939</v>
      </c>
      <c r="C191" s="4">
        <v>0</v>
      </c>
      <c r="D191" s="4">
        <f t="shared" si="5"/>
        <v>0</v>
      </c>
      <c r="E191" s="4">
        <f t="shared" si="4"/>
        <v>0</v>
      </c>
    </row>
    <row r="192" spans="1:5">
      <c r="A192" s="4">
        <v>190</v>
      </c>
      <c r="B192" s="4">
        <v>36940</v>
      </c>
      <c r="C192" s="4">
        <v>2500</v>
      </c>
      <c r="D192" s="4">
        <f t="shared" si="5"/>
        <v>1250</v>
      </c>
      <c r="E192" s="4">
        <f t="shared" si="4"/>
        <v>128.75</v>
      </c>
    </row>
    <row r="193" spans="1:5">
      <c r="A193" s="4">
        <v>191</v>
      </c>
      <c r="B193" s="4">
        <v>36941</v>
      </c>
      <c r="C193" s="4">
        <v>1250</v>
      </c>
      <c r="D193" s="4">
        <f t="shared" si="5"/>
        <v>625</v>
      </c>
      <c r="E193" s="4">
        <f t="shared" si="4"/>
        <v>64.375</v>
      </c>
    </row>
    <row r="194" spans="1:5">
      <c r="A194" s="4">
        <v>192</v>
      </c>
      <c r="B194" s="4">
        <v>36942</v>
      </c>
      <c r="C194" s="4">
        <v>3750</v>
      </c>
      <c r="D194" s="4">
        <f t="shared" si="5"/>
        <v>1875</v>
      </c>
      <c r="E194" s="4">
        <f t="shared" si="4"/>
        <v>193.125</v>
      </c>
    </row>
    <row r="195" spans="1:5">
      <c r="A195" s="4">
        <v>193</v>
      </c>
      <c r="B195" s="4">
        <v>36943</v>
      </c>
      <c r="C195" s="4">
        <v>1100</v>
      </c>
      <c r="D195" s="4">
        <f t="shared" si="5"/>
        <v>550</v>
      </c>
      <c r="E195" s="4">
        <f t="shared" si="4"/>
        <v>56.65</v>
      </c>
    </row>
    <row r="196" spans="1:5">
      <c r="A196" s="4">
        <v>194</v>
      </c>
      <c r="B196" s="4">
        <v>36944</v>
      </c>
      <c r="C196" s="4">
        <v>8250</v>
      </c>
      <c r="D196" s="4">
        <f t="shared" ref="D196:D259" si="6">C196*50/100</f>
        <v>4125</v>
      </c>
      <c r="E196" s="4">
        <f t="shared" ref="E196:E259" si="7">D196*10.3/100</f>
        <v>424.875</v>
      </c>
    </row>
    <row r="197" spans="1:5">
      <c r="A197" s="4">
        <v>195</v>
      </c>
      <c r="B197" s="4">
        <v>36945</v>
      </c>
      <c r="C197" s="4">
        <v>8250</v>
      </c>
      <c r="D197" s="4">
        <f t="shared" si="6"/>
        <v>4125</v>
      </c>
      <c r="E197" s="4">
        <f t="shared" si="7"/>
        <v>424.875</v>
      </c>
    </row>
    <row r="198" spans="1:5">
      <c r="A198" s="4">
        <v>196</v>
      </c>
      <c r="B198" s="4">
        <v>36946</v>
      </c>
      <c r="C198" s="4">
        <v>8250</v>
      </c>
      <c r="D198" s="4">
        <f t="shared" si="6"/>
        <v>4125</v>
      </c>
      <c r="E198" s="4">
        <f t="shared" si="7"/>
        <v>424.875</v>
      </c>
    </row>
    <row r="199" spans="1:5">
      <c r="A199" s="4">
        <v>197</v>
      </c>
      <c r="B199" s="4">
        <v>36947</v>
      </c>
      <c r="C199" s="4">
        <v>8250</v>
      </c>
      <c r="D199" s="4">
        <f t="shared" si="6"/>
        <v>4125</v>
      </c>
      <c r="E199" s="4">
        <f t="shared" si="7"/>
        <v>424.875</v>
      </c>
    </row>
    <row r="200" spans="1:5">
      <c r="A200" s="4">
        <v>198</v>
      </c>
      <c r="B200" s="4">
        <v>36948</v>
      </c>
      <c r="C200" s="4">
        <v>1100</v>
      </c>
      <c r="D200" s="4">
        <f t="shared" si="6"/>
        <v>550</v>
      </c>
      <c r="E200" s="4">
        <f t="shared" si="7"/>
        <v>56.65</v>
      </c>
    </row>
    <row r="201" spans="1:5">
      <c r="A201" s="4">
        <v>199</v>
      </c>
      <c r="B201" s="4">
        <v>36949</v>
      </c>
      <c r="C201" s="4">
        <v>3750</v>
      </c>
      <c r="D201" s="4">
        <f t="shared" si="6"/>
        <v>1875</v>
      </c>
      <c r="E201" s="4">
        <f t="shared" si="7"/>
        <v>193.125</v>
      </c>
    </row>
    <row r="202" spans="1:5">
      <c r="A202" s="4">
        <v>200</v>
      </c>
      <c r="B202" s="4">
        <v>36950</v>
      </c>
      <c r="C202" s="4">
        <v>1250</v>
      </c>
      <c r="D202" s="4">
        <f t="shared" si="6"/>
        <v>625</v>
      </c>
      <c r="E202" s="4">
        <f t="shared" si="7"/>
        <v>64.375</v>
      </c>
    </row>
    <row r="203" spans="1:5">
      <c r="A203" s="4">
        <v>201</v>
      </c>
      <c r="B203" s="4">
        <v>36951</v>
      </c>
      <c r="C203" s="4">
        <v>1400</v>
      </c>
      <c r="D203" s="4">
        <f t="shared" si="6"/>
        <v>700</v>
      </c>
      <c r="E203" s="4">
        <f t="shared" si="7"/>
        <v>72.100000000000009</v>
      </c>
    </row>
    <row r="204" spans="1:5">
      <c r="A204" s="4">
        <v>202</v>
      </c>
      <c r="B204" s="4">
        <v>36952</v>
      </c>
      <c r="C204" s="4">
        <v>0</v>
      </c>
      <c r="D204" s="4">
        <f t="shared" si="6"/>
        <v>0</v>
      </c>
      <c r="E204" s="4">
        <f t="shared" si="7"/>
        <v>0</v>
      </c>
    </row>
    <row r="205" spans="1:5">
      <c r="A205" s="4">
        <v>203</v>
      </c>
      <c r="B205" s="4">
        <v>36953</v>
      </c>
      <c r="C205" s="4">
        <v>2200</v>
      </c>
      <c r="D205" s="4">
        <f t="shared" si="6"/>
        <v>1100</v>
      </c>
      <c r="E205" s="4">
        <f t="shared" si="7"/>
        <v>113.3</v>
      </c>
    </row>
    <row r="206" spans="1:5">
      <c r="A206" s="4">
        <v>204</v>
      </c>
      <c r="B206" s="4">
        <v>36954</v>
      </c>
      <c r="C206" s="4">
        <v>0</v>
      </c>
      <c r="D206" s="4">
        <f t="shared" si="6"/>
        <v>0</v>
      </c>
      <c r="E206" s="4">
        <f t="shared" si="7"/>
        <v>0</v>
      </c>
    </row>
    <row r="207" spans="1:5">
      <c r="A207" s="4">
        <v>205</v>
      </c>
      <c r="B207" s="4">
        <v>36955</v>
      </c>
      <c r="C207" s="4">
        <v>3900</v>
      </c>
      <c r="D207" s="4">
        <f t="shared" si="6"/>
        <v>1950</v>
      </c>
      <c r="E207" s="4">
        <f t="shared" si="7"/>
        <v>200.85</v>
      </c>
    </row>
    <row r="208" spans="1:5">
      <c r="A208" s="4">
        <v>206</v>
      </c>
      <c r="B208" s="4">
        <v>36956</v>
      </c>
      <c r="C208" s="4">
        <v>1250</v>
      </c>
      <c r="D208" s="4">
        <f t="shared" si="6"/>
        <v>625</v>
      </c>
      <c r="E208" s="4">
        <f t="shared" si="7"/>
        <v>64.375</v>
      </c>
    </row>
    <row r="209" spans="1:5">
      <c r="A209" s="4">
        <v>207</v>
      </c>
      <c r="B209" s="4">
        <v>36957</v>
      </c>
      <c r="C209" s="4">
        <v>1650</v>
      </c>
      <c r="D209" s="4">
        <f t="shared" si="6"/>
        <v>825</v>
      </c>
      <c r="E209" s="4">
        <f t="shared" si="7"/>
        <v>84.974999999999994</v>
      </c>
    </row>
    <row r="210" spans="1:5">
      <c r="A210" s="4">
        <v>208</v>
      </c>
      <c r="B210" s="4">
        <v>36958</v>
      </c>
      <c r="C210" s="4">
        <v>3300</v>
      </c>
      <c r="D210" s="4">
        <f t="shared" si="6"/>
        <v>1650</v>
      </c>
      <c r="E210" s="4">
        <f t="shared" si="7"/>
        <v>169.95</v>
      </c>
    </row>
    <row r="211" spans="1:5">
      <c r="A211" s="4">
        <v>209</v>
      </c>
      <c r="B211" s="4">
        <v>36959</v>
      </c>
      <c r="C211" s="4">
        <v>4200</v>
      </c>
      <c r="D211" s="4">
        <f t="shared" si="6"/>
        <v>2100</v>
      </c>
      <c r="E211" s="4">
        <f t="shared" si="7"/>
        <v>216.3</v>
      </c>
    </row>
    <row r="212" spans="1:5">
      <c r="A212" s="4">
        <v>210</v>
      </c>
      <c r="B212" s="4">
        <v>36960</v>
      </c>
      <c r="C212" s="4">
        <v>2500</v>
      </c>
      <c r="D212" s="4">
        <f t="shared" si="6"/>
        <v>1250</v>
      </c>
      <c r="E212" s="4">
        <f t="shared" si="7"/>
        <v>128.75</v>
      </c>
    </row>
    <row r="213" spans="1:5">
      <c r="A213" s="4">
        <v>211</v>
      </c>
      <c r="B213" s="4">
        <v>36961</v>
      </c>
      <c r="C213" s="4">
        <v>2200</v>
      </c>
      <c r="D213" s="4">
        <f t="shared" si="6"/>
        <v>1100</v>
      </c>
      <c r="E213" s="4">
        <f t="shared" si="7"/>
        <v>113.3</v>
      </c>
    </row>
    <row r="214" spans="1:5">
      <c r="A214" s="4">
        <v>212</v>
      </c>
      <c r="B214" s="4">
        <v>36962</v>
      </c>
      <c r="C214" s="4">
        <v>1250</v>
      </c>
      <c r="D214" s="4">
        <f t="shared" si="6"/>
        <v>625</v>
      </c>
      <c r="E214" s="4">
        <f t="shared" si="7"/>
        <v>64.375</v>
      </c>
    </row>
    <row r="215" spans="1:5">
      <c r="A215" s="4">
        <v>213</v>
      </c>
      <c r="B215" s="4">
        <v>36963</v>
      </c>
      <c r="C215" s="4">
        <v>4950</v>
      </c>
      <c r="D215" s="4">
        <f t="shared" si="6"/>
        <v>2475</v>
      </c>
      <c r="E215" s="4">
        <f t="shared" si="7"/>
        <v>254.92500000000001</v>
      </c>
    </row>
    <row r="216" spans="1:5">
      <c r="A216" s="4">
        <v>214</v>
      </c>
      <c r="B216" s="4">
        <v>36964</v>
      </c>
      <c r="C216" s="4">
        <v>0</v>
      </c>
      <c r="D216" s="4">
        <f t="shared" si="6"/>
        <v>0</v>
      </c>
      <c r="E216" s="4">
        <f t="shared" si="7"/>
        <v>0</v>
      </c>
    </row>
    <row r="217" spans="1:5">
      <c r="A217" s="4">
        <v>215</v>
      </c>
      <c r="B217" s="4">
        <v>36965</v>
      </c>
      <c r="C217" s="4">
        <v>0</v>
      </c>
      <c r="D217" s="4">
        <f t="shared" si="6"/>
        <v>0</v>
      </c>
      <c r="E217" s="4">
        <f t="shared" si="7"/>
        <v>0</v>
      </c>
    </row>
    <row r="218" spans="1:5">
      <c r="A218" s="4">
        <v>216</v>
      </c>
      <c r="B218" s="4">
        <v>36966</v>
      </c>
      <c r="C218" s="4">
        <v>0</v>
      </c>
      <c r="D218" s="4">
        <f t="shared" si="6"/>
        <v>0</v>
      </c>
      <c r="E218" s="4">
        <f t="shared" si="7"/>
        <v>0</v>
      </c>
    </row>
    <row r="219" spans="1:5">
      <c r="A219" s="4">
        <v>217</v>
      </c>
      <c r="B219" s="4">
        <v>36967</v>
      </c>
      <c r="C219" s="4">
        <v>2500</v>
      </c>
      <c r="D219" s="4">
        <f t="shared" si="6"/>
        <v>1250</v>
      </c>
      <c r="E219" s="4">
        <f t="shared" si="7"/>
        <v>128.75</v>
      </c>
    </row>
    <row r="220" spans="1:5">
      <c r="A220" s="4">
        <v>218</v>
      </c>
      <c r="B220" s="4">
        <v>36968</v>
      </c>
      <c r="C220" s="4">
        <v>3300</v>
      </c>
      <c r="D220" s="4">
        <f t="shared" si="6"/>
        <v>1650</v>
      </c>
      <c r="E220" s="4">
        <f t="shared" si="7"/>
        <v>169.95</v>
      </c>
    </row>
    <row r="221" spans="1:5">
      <c r="A221" s="4">
        <v>219</v>
      </c>
      <c r="B221" s="4">
        <v>36969</v>
      </c>
      <c r="C221" s="4">
        <v>0</v>
      </c>
      <c r="D221" s="4">
        <f t="shared" si="6"/>
        <v>0</v>
      </c>
      <c r="E221" s="4">
        <f t="shared" si="7"/>
        <v>0</v>
      </c>
    </row>
    <row r="222" spans="1:5">
      <c r="A222" s="4">
        <v>220</v>
      </c>
      <c r="B222" s="4">
        <v>36970</v>
      </c>
      <c r="C222" s="4">
        <v>0</v>
      </c>
      <c r="D222" s="4">
        <f t="shared" si="6"/>
        <v>0</v>
      </c>
      <c r="E222" s="4">
        <f t="shared" si="7"/>
        <v>0</v>
      </c>
    </row>
    <row r="223" spans="1:5">
      <c r="A223" s="4">
        <v>221</v>
      </c>
      <c r="B223" s="4">
        <v>36971</v>
      </c>
      <c r="C223" s="4">
        <v>0</v>
      </c>
      <c r="D223" s="4">
        <f t="shared" si="6"/>
        <v>0</v>
      </c>
      <c r="E223" s="4">
        <f t="shared" si="7"/>
        <v>0</v>
      </c>
    </row>
    <row r="224" spans="1:5">
      <c r="A224" s="4">
        <v>222</v>
      </c>
      <c r="B224" s="4">
        <v>36972</v>
      </c>
      <c r="C224" s="4">
        <v>1100</v>
      </c>
      <c r="D224" s="4">
        <f t="shared" si="6"/>
        <v>550</v>
      </c>
      <c r="E224" s="4">
        <f t="shared" si="7"/>
        <v>56.65</v>
      </c>
    </row>
    <row r="225" spans="1:5">
      <c r="A225" s="4">
        <v>223</v>
      </c>
      <c r="B225" s="4">
        <v>36973</v>
      </c>
      <c r="C225" s="4">
        <v>1100</v>
      </c>
      <c r="D225" s="4">
        <f t="shared" si="6"/>
        <v>550</v>
      </c>
      <c r="E225" s="4">
        <f t="shared" si="7"/>
        <v>56.65</v>
      </c>
    </row>
    <row r="226" spans="1:5">
      <c r="A226" s="4">
        <v>224</v>
      </c>
      <c r="B226" s="4">
        <v>36974</v>
      </c>
      <c r="C226" s="4">
        <v>2800</v>
      </c>
      <c r="D226" s="4">
        <f t="shared" si="6"/>
        <v>1400</v>
      </c>
      <c r="E226" s="4">
        <f t="shared" si="7"/>
        <v>144.20000000000002</v>
      </c>
    </row>
    <row r="227" spans="1:5">
      <c r="A227" s="4">
        <v>225</v>
      </c>
      <c r="B227" s="4">
        <v>36975</v>
      </c>
      <c r="C227" s="4">
        <v>1100</v>
      </c>
      <c r="D227" s="4">
        <f t="shared" si="6"/>
        <v>550</v>
      </c>
      <c r="E227" s="4">
        <f t="shared" si="7"/>
        <v>56.65</v>
      </c>
    </row>
    <row r="228" spans="1:5">
      <c r="A228" s="4">
        <v>226</v>
      </c>
      <c r="B228" s="4">
        <v>36976</v>
      </c>
      <c r="C228" s="4"/>
      <c r="D228" s="4">
        <f t="shared" si="6"/>
        <v>0</v>
      </c>
      <c r="E228" s="4">
        <f t="shared" si="7"/>
        <v>0</v>
      </c>
    </row>
    <row r="229" spans="1:5">
      <c r="A229" s="4">
        <v>227</v>
      </c>
      <c r="B229" s="4">
        <v>36977</v>
      </c>
      <c r="C229" s="4"/>
      <c r="D229" s="4">
        <f t="shared" si="6"/>
        <v>0</v>
      </c>
      <c r="E229" s="4">
        <f t="shared" si="7"/>
        <v>0</v>
      </c>
    </row>
    <row r="230" spans="1:5">
      <c r="A230" s="4">
        <v>228</v>
      </c>
      <c r="B230" s="4">
        <v>36978</v>
      </c>
      <c r="C230" s="4"/>
      <c r="D230" s="4">
        <f t="shared" si="6"/>
        <v>0</v>
      </c>
      <c r="E230" s="4">
        <f t="shared" si="7"/>
        <v>0</v>
      </c>
    </row>
    <row r="231" spans="1:5">
      <c r="A231" s="4">
        <v>229</v>
      </c>
      <c r="B231" s="4">
        <v>36979</v>
      </c>
      <c r="C231" s="4"/>
      <c r="D231" s="4">
        <f t="shared" si="6"/>
        <v>0</v>
      </c>
      <c r="E231" s="4">
        <f t="shared" si="7"/>
        <v>0</v>
      </c>
    </row>
    <row r="232" spans="1:5">
      <c r="A232" s="4">
        <v>230</v>
      </c>
      <c r="B232" s="4">
        <v>36980</v>
      </c>
      <c r="C232" s="4"/>
      <c r="D232" s="4">
        <f t="shared" si="6"/>
        <v>0</v>
      </c>
      <c r="E232" s="4">
        <f t="shared" si="7"/>
        <v>0</v>
      </c>
    </row>
    <row r="233" spans="1:5">
      <c r="A233" s="4">
        <v>231</v>
      </c>
      <c r="B233" s="4">
        <v>36981</v>
      </c>
      <c r="C233" s="4"/>
      <c r="D233" s="4">
        <f t="shared" si="6"/>
        <v>0</v>
      </c>
      <c r="E233" s="4">
        <f t="shared" si="7"/>
        <v>0</v>
      </c>
    </row>
    <row r="234" spans="1:5">
      <c r="A234" s="4">
        <v>232</v>
      </c>
      <c r="B234" s="4">
        <v>36982</v>
      </c>
      <c r="C234" s="4"/>
      <c r="D234" s="4">
        <f t="shared" si="6"/>
        <v>0</v>
      </c>
      <c r="E234" s="4">
        <f t="shared" si="7"/>
        <v>0</v>
      </c>
    </row>
    <row r="235" spans="1:5">
      <c r="A235" s="4">
        <v>233</v>
      </c>
      <c r="B235" s="4">
        <v>36983</v>
      </c>
      <c r="C235" s="4"/>
      <c r="D235" s="4">
        <f t="shared" si="6"/>
        <v>0</v>
      </c>
      <c r="E235" s="4">
        <f t="shared" si="7"/>
        <v>0</v>
      </c>
    </row>
    <row r="236" spans="1:5">
      <c r="A236" s="4">
        <v>234</v>
      </c>
      <c r="B236" s="4">
        <v>36984</v>
      </c>
      <c r="C236" s="4"/>
      <c r="D236" s="4">
        <f t="shared" si="6"/>
        <v>0</v>
      </c>
      <c r="E236" s="4">
        <f t="shared" si="7"/>
        <v>0</v>
      </c>
    </row>
    <row r="237" spans="1:5">
      <c r="A237" s="4">
        <v>235</v>
      </c>
      <c r="B237" s="4">
        <v>36985</v>
      </c>
      <c r="C237" s="4"/>
      <c r="D237" s="4">
        <f t="shared" si="6"/>
        <v>0</v>
      </c>
      <c r="E237" s="4">
        <f t="shared" si="7"/>
        <v>0</v>
      </c>
    </row>
    <row r="238" spans="1:5">
      <c r="A238" s="4">
        <v>236</v>
      </c>
      <c r="B238" s="4">
        <v>36986</v>
      </c>
      <c r="C238" s="4"/>
      <c r="D238" s="4">
        <f t="shared" si="6"/>
        <v>0</v>
      </c>
      <c r="E238" s="4">
        <f t="shared" si="7"/>
        <v>0</v>
      </c>
    </row>
    <row r="239" spans="1:5">
      <c r="A239" s="4">
        <v>237</v>
      </c>
      <c r="B239" s="4">
        <v>36987</v>
      </c>
      <c r="C239" s="4"/>
      <c r="D239" s="4">
        <f t="shared" si="6"/>
        <v>0</v>
      </c>
      <c r="E239" s="4">
        <f t="shared" si="7"/>
        <v>0</v>
      </c>
    </row>
    <row r="240" spans="1:5">
      <c r="A240" s="4">
        <v>238</v>
      </c>
      <c r="B240" s="4">
        <v>36988</v>
      </c>
      <c r="C240" s="4"/>
      <c r="D240" s="4">
        <f t="shared" si="6"/>
        <v>0</v>
      </c>
      <c r="E240" s="4">
        <f t="shared" si="7"/>
        <v>0</v>
      </c>
    </row>
    <row r="241" spans="1:5">
      <c r="A241" s="4">
        <v>239</v>
      </c>
      <c r="B241" s="4">
        <v>36989</v>
      </c>
      <c r="C241" s="4"/>
      <c r="D241" s="4">
        <f t="shared" si="6"/>
        <v>0</v>
      </c>
      <c r="E241" s="4">
        <f t="shared" si="7"/>
        <v>0</v>
      </c>
    </row>
    <row r="242" spans="1:5">
      <c r="A242" s="4">
        <v>240</v>
      </c>
      <c r="B242" s="4">
        <v>36990</v>
      </c>
      <c r="C242" s="4"/>
      <c r="D242" s="4">
        <f t="shared" si="6"/>
        <v>0</v>
      </c>
      <c r="E242" s="4">
        <f t="shared" si="7"/>
        <v>0</v>
      </c>
    </row>
    <row r="243" spans="1:5">
      <c r="A243" s="4">
        <v>241</v>
      </c>
      <c r="B243" s="4">
        <v>36991</v>
      </c>
      <c r="C243" s="4"/>
      <c r="D243" s="4">
        <f t="shared" si="6"/>
        <v>0</v>
      </c>
      <c r="E243" s="4">
        <f t="shared" si="7"/>
        <v>0</v>
      </c>
    </row>
    <row r="244" spans="1:5">
      <c r="A244" s="4">
        <v>242</v>
      </c>
      <c r="B244" s="4">
        <v>36992</v>
      </c>
      <c r="C244" s="4"/>
      <c r="D244" s="4">
        <f t="shared" si="6"/>
        <v>0</v>
      </c>
      <c r="E244" s="4">
        <f t="shared" si="7"/>
        <v>0</v>
      </c>
    </row>
    <row r="245" spans="1:5">
      <c r="A245" s="4">
        <v>243</v>
      </c>
      <c r="B245" s="4">
        <v>36993</v>
      </c>
      <c r="C245" s="4"/>
      <c r="D245" s="4">
        <f t="shared" si="6"/>
        <v>0</v>
      </c>
      <c r="E245" s="4">
        <f t="shared" si="7"/>
        <v>0</v>
      </c>
    </row>
    <row r="246" spans="1:5">
      <c r="A246" s="4">
        <v>244</v>
      </c>
      <c r="B246" s="4">
        <v>36994</v>
      </c>
      <c r="C246" s="4"/>
      <c r="D246" s="4">
        <f t="shared" si="6"/>
        <v>0</v>
      </c>
      <c r="E246" s="4">
        <f t="shared" si="7"/>
        <v>0</v>
      </c>
    </row>
    <row r="247" spans="1:5">
      <c r="A247" s="4">
        <v>245</v>
      </c>
      <c r="B247" s="4">
        <v>36995</v>
      </c>
      <c r="C247" s="4"/>
      <c r="D247" s="4">
        <f t="shared" si="6"/>
        <v>0</v>
      </c>
      <c r="E247" s="4">
        <f t="shared" si="7"/>
        <v>0</v>
      </c>
    </row>
    <row r="248" spans="1:5">
      <c r="A248" s="4">
        <v>246</v>
      </c>
      <c r="B248" s="4">
        <v>36996</v>
      </c>
      <c r="C248" s="4"/>
      <c r="D248" s="4">
        <f t="shared" si="6"/>
        <v>0</v>
      </c>
      <c r="E248" s="4">
        <f t="shared" si="7"/>
        <v>0</v>
      </c>
    </row>
    <row r="249" spans="1:5">
      <c r="A249" s="4">
        <v>247</v>
      </c>
      <c r="B249" s="4">
        <v>36997</v>
      </c>
      <c r="C249" s="4"/>
      <c r="D249" s="4">
        <f t="shared" si="6"/>
        <v>0</v>
      </c>
      <c r="E249" s="4">
        <f t="shared" si="7"/>
        <v>0</v>
      </c>
    </row>
    <row r="250" spans="1:5">
      <c r="A250" s="4">
        <v>248</v>
      </c>
      <c r="B250" s="4">
        <v>36998</v>
      </c>
      <c r="C250" s="4"/>
      <c r="D250" s="4">
        <f t="shared" si="6"/>
        <v>0</v>
      </c>
      <c r="E250" s="4">
        <f t="shared" si="7"/>
        <v>0</v>
      </c>
    </row>
    <row r="251" spans="1:5">
      <c r="A251" s="4">
        <v>249</v>
      </c>
      <c r="B251" s="4">
        <v>36999</v>
      </c>
      <c r="C251" s="4"/>
      <c r="D251" s="4">
        <f t="shared" si="6"/>
        <v>0</v>
      </c>
      <c r="E251" s="4">
        <f t="shared" si="7"/>
        <v>0</v>
      </c>
    </row>
    <row r="252" spans="1:5">
      <c r="A252" s="4">
        <v>250</v>
      </c>
      <c r="B252" s="4">
        <v>37000</v>
      </c>
      <c r="C252" s="4"/>
      <c r="D252" s="4">
        <f t="shared" si="6"/>
        <v>0</v>
      </c>
      <c r="E252" s="4">
        <f t="shared" si="7"/>
        <v>0</v>
      </c>
    </row>
    <row r="253" spans="1:5">
      <c r="A253" s="4">
        <v>251</v>
      </c>
      <c r="B253" s="4">
        <v>37001</v>
      </c>
      <c r="C253" s="4"/>
      <c r="D253" s="4">
        <f t="shared" si="6"/>
        <v>0</v>
      </c>
      <c r="E253" s="4">
        <f t="shared" si="7"/>
        <v>0</v>
      </c>
    </row>
    <row r="254" spans="1:5">
      <c r="A254" s="4">
        <v>252</v>
      </c>
      <c r="B254" s="4">
        <v>37002</v>
      </c>
      <c r="C254" s="4"/>
      <c r="D254" s="4">
        <f t="shared" si="6"/>
        <v>0</v>
      </c>
      <c r="E254" s="4">
        <f t="shared" si="7"/>
        <v>0</v>
      </c>
    </row>
    <row r="255" spans="1:5">
      <c r="A255" s="4">
        <v>253</v>
      </c>
      <c r="B255" s="4">
        <v>37003</v>
      </c>
      <c r="C255" s="4"/>
      <c r="D255" s="4">
        <f t="shared" si="6"/>
        <v>0</v>
      </c>
      <c r="E255" s="4">
        <f t="shared" si="7"/>
        <v>0</v>
      </c>
    </row>
    <row r="256" spans="1:5">
      <c r="A256" s="4">
        <v>254</v>
      </c>
      <c r="B256" s="4">
        <v>37004</v>
      </c>
      <c r="C256" s="4"/>
      <c r="D256" s="4">
        <f t="shared" si="6"/>
        <v>0</v>
      </c>
      <c r="E256" s="4">
        <f t="shared" si="7"/>
        <v>0</v>
      </c>
    </row>
    <row r="257" spans="1:5">
      <c r="A257" s="4">
        <v>255</v>
      </c>
      <c r="B257" s="4">
        <v>37005</v>
      </c>
      <c r="C257" s="4"/>
      <c r="D257" s="4">
        <f t="shared" si="6"/>
        <v>0</v>
      </c>
      <c r="E257" s="4">
        <f t="shared" si="7"/>
        <v>0</v>
      </c>
    </row>
    <row r="258" spans="1:5">
      <c r="A258" s="4">
        <v>256</v>
      </c>
      <c r="B258" s="4">
        <v>37006</v>
      </c>
      <c r="C258" s="4"/>
      <c r="D258" s="4">
        <f t="shared" si="6"/>
        <v>0</v>
      </c>
      <c r="E258" s="4">
        <f t="shared" si="7"/>
        <v>0</v>
      </c>
    </row>
    <row r="259" spans="1:5">
      <c r="A259" s="4">
        <v>257</v>
      </c>
      <c r="B259" s="4">
        <v>37007</v>
      </c>
      <c r="C259" s="4"/>
      <c r="D259" s="4">
        <f t="shared" si="6"/>
        <v>0</v>
      </c>
      <c r="E259" s="4">
        <f t="shared" si="7"/>
        <v>0</v>
      </c>
    </row>
    <row r="260" spans="1:5">
      <c r="A260" s="4">
        <v>258</v>
      </c>
      <c r="B260" s="4">
        <v>37008</v>
      </c>
      <c r="C260" s="4"/>
      <c r="D260" s="4">
        <f t="shared" ref="D260:D323" si="8">C260*50/100</f>
        <v>0</v>
      </c>
      <c r="E260" s="4">
        <f t="shared" ref="E260:E323" si="9">D260*10.3/100</f>
        <v>0</v>
      </c>
    </row>
    <row r="261" spans="1:5">
      <c r="A261" s="4">
        <v>259</v>
      </c>
      <c r="B261" s="4">
        <v>37009</v>
      </c>
      <c r="C261" s="4"/>
      <c r="D261" s="4">
        <f t="shared" si="8"/>
        <v>0</v>
      </c>
      <c r="E261" s="4">
        <f t="shared" si="9"/>
        <v>0</v>
      </c>
    </row>
    <row r="262" spans="1:5">
      <c r="A262" s="4">
        <v>260</v>
      </c>
      <c r="B262" s="4">
        <v>37010</v>
      </c>
      <c r="C262" s="4"/>
      <c r="D262" s="4">
        <f t="shared" si="8"/>
        <v>0</v>
      </c>
      <c r="E262" s="4">
        <f t="shared" si="9"/>
        <v>0</v>
      </c>
    </row>
    <row r="263" spans="1:5">
      <c r="A263" s="4">
        <v>261</v>
      </c>
      <c r="B263" s="4">
        <v>37011</v>
      </c>
      <c r="C263" s="4"/>
      <c r="D263" s="4">
        <f t="shared" si="8"/>
        <v>0</v>
      </c>
      <c r="E263" s="4">
        <f t="shared" si="9"/>
        <v>0</v>
      </c>
    </row>
    <row r="264" spans="1:5">
      <c r="A264" s="4">
        <v>262</v>
      </c>
      <c r="B264" s="4">
        <v>37012</v>
      </c>
      <c r="C264" s="4"/>
      <c r="D264" s="4">
        <f t="shared" si="8"/>
        <v>0</v>
      </c>
      <c r="E264" s="4">
        <f t="shared" si="9"/>
        <v>0</v>
      </c>
    </row>
    <row r="265" spans="1:5">
      <c r="A265" s="4">
        <v>263</v>
      </c>
      <c r="B265" s="4">
        <v>37013</v>
      </c>
      <c r="C265" s="4"/>
      <c r="D265" s="4">
        <f t="shared" si="8"/>
        <v>0</v>
      </c>
      <c r="E265" s="4">
        <f t="shared" si="9"/>
        <v>0</v>
      </c>
    </row>
    <row r="266" spans="1:5">
      <c r="A266" s="4">
        <v>264</v>
      </c>
      <c r="B266" s="4">
        <v>37014</v>
      </c>
      <c r="C266" s="4"/>
      <c r="D266" s="4">
        <f t="shared" si="8"/>
        <v>0</v>
      </c>
      <c r="E266" s="4">
        <f t="shared" si="9"/>
        <v>0</v>
      </c>
    </row>
    <row r="267" spans="1:5">
      <c r="A267" s="4">
        <v>265</v>
      </c>
      <c r="B267" s="4">
        <v>37015</v>
      </c>
      <c r="C267" s="4"/>
      <c r="D267" s="4">
        <f t="shared" si="8"/>
        <v>0</v>
      </c>
      <c r="E267" s="4">
        <f t="shared" si="9"/>
        <v>0</v>
      </c>
    </row>
    <row r="268" spans="1:5">
      <c r="A268" s="4">
        <v>266</v>
      </c>
      <c r="B268" s="4">
        <v>37016</v>
      </c>
      <c r="C268" s="4"/>
      <c r="D268" s="4">
        <f t="shared" si="8"/>
        <v>0</v>
      </c>
      <c r="E268" s="4">
        <f t="shared" si="9"/>
        <v>0</v>
      </c>
    </row>
    <row r="269" spans="1:5">
      <c r="A269" s="4">
        <v>267</v>
      </c>
      <c r="B269" s="4">
        <v>37017</v>
      </c>
      <c r="C269" s="4"/>
      <c r="D269" s="4">
        <f t="shared" si="8"/>
        <v>0</v>
      </c>
      <c r="E269" s="4">
        <f t="shared" si="9"/>
        <v>0</v>
      </c>
    </row>
    <row r="270" spans="1:5">
      <c r="A270" s="4">
        <v>268</v>
      </c>
      <c r="B270" s="4">
        <v>37018</v>
      </c>
      <c r="C270" s="4"/>
      <c r="D270" s="4">
        <f t="shared" si="8"/>
        <v>0</v>
      </c>
      <c r="E270" s="4">
        <f t="shared" si="9"/>
        <v>0</v>
      </c>
    </row>
    <row r="271" spans="1:5">
      <c r="A271" s="4">
        <v>269</v>
      </c>
      <c r="B271" s="4">
        <v>37019</v>
      </c>
      <c r="C271" s="4"/>
      <c r="D271" s="4">
        <f t="shared" si="8"/>
        <v>0</v>
      </c>
      <c r="E271" s="4">
        <f t="shared" si="9"/>
        <v>0</v>
      </c>
    </row>
    <row r="272" spans="1:5">
      <c r="A272" s="4">
        <v>270</v>
      </c>
      <c r="B272" s="4">
        <v>37020</v>
      </c>
      <c r="C272" s="4"/>
      <c r="D272" s="4">
        <f t="shared" si="8"/>
        <v>0</v>
      </c>
      <c r="E272" s="4">
        <f t="shared" si="9"/>
        <v>0</v>
      </c>
    </row>
    <row r="273" spans="1:5">
      <c r="A273" s="4">
        <v>271</v>
      </c>
      <c r="B273" s="4">
        <v>37021</v>
      </c>
      <c r="C273" s="4"/>
      <c r="D273" s="4">
        <f t="shared" si="8"/>
        <v>0</v>
      </c>
      <c r="E273" s="4">
        <f t="shared" si="9"/>
        <v>0</v>
      </c>
    </row>
    <row r="274" spans="1:5">
      <c r="A274" s="4">
        <v>272</v>
      </c>
      <c r="B274" s="4">
        <v>37022</v>
      </c>
      <c r="C274" s="4"/>
      <c r="D274" s="4">
        <f t="shared" si="8"/>
        <v>0</v>
      </c>
      <c r="E274" s="4">
        <f t="shared" si="9"/>
        <v>0</v>
      </c>
    </row>
    <row r="275" spans="1:5">
      <c r="A275" s="4">
        <v>273</v>
      </c>
      <c r="B275" s="4">
        <v>37023</v>
      </c>
      <c r="C275" s="4"/>
      <c r="D275" s="4">
        <f t="shared" si="8"/>
        <v>0</v>
      </c>
      <c r="E275" s="4">
        <f t="shared" si="9"/>
        <v>0</v>
      </c>
    </row>
    <row r="276" spans="1:5">
      <c r="A276" s="4">
        <v>274</v>
      </c>
      <c r="B276" s="4">
        <v>37024</v>
      </c>
      <c r="C276" s="4"/>
      <c r="D276" s="4">
        <f t="shared" si="8"/>
        <v>0</v>
      </c>
      <c r="E276" s="4">
        <f t="shared" si="9"/>
        <v>0</v>
      </c>
    </row>
    <row r="277" spans="1:5">
      <c r="A277" s="4">
        <v>275</v>
      </c>
      <c r="B277" s="4">
        <v>37025</v>
      </c>
      <c r="C277" s="4"/>
      <c r="D277" s="4">
        <f t="shared" si="8"/>
        <v>0</v>
      </c>
      <c r="E277" s="4">
        <f t="shared" si="9"/>
        <v>0</v>
      </c>
    </row>
    <row r="278" spans="1:5">
      <c r="A278" s="4">
        <v>276</v>
      </c>
      <c r="B278" s="4">
        <v>37026</v>
      </c>
      <c r="C278" s="4"/>
      <c r="D278" s="4">
        <f t="shared" si="8"/>
        <v>0</v>
      </c>
      <c r="E278" s="4">
        <f t="shared" si="9"/>
        <v>0</v>
      </c>
    </row>
    <row r="279" spans="1:5">
      <c r="A279" s="4">
        <v>277</v>
      </c>
      <c r="B279" s="4">
        <v>37027</v>
      </c>
      <c r="C279" s="4"/>
      <c r="D279" s="4">
        <f t="shared" si="8"/>
        <v>0</v>
      </c>
      <c r="E279" s="4">
        <f t="shared" si="9"/>
        <v>0</v>
      </c>
    </row>
    <row r="280" spans="1:5">
      <c r="A280" s="4">
        <v>278</v>
      </c>
      <c r="B280" s="4">
        <v>37028</v>
      </c>
      <c r="C280" s="4"/>
      <c r="D280" s="4">
        <f t="shared" si="8"/>
        <v>0</v>
      </c>
      <c r="E280" s="4">
        <f t="shared" si="9"/>
        <v>0</v>
      </c>
    </row>
    <row r="281" spans="1:5">
      <c r="A281" s="4">
        <v>279</v>
      </c>
      <c r="B281" s="4">
        <v>37029</v>
      </c>
      <c r="C281" s="4"/>
      <c r="D281" s="4">
        <f t="shared" si="8"/>
        <v>0</v>
      </c>
      <c r="E281" s="4">
        <f t="shared" si="9"/>
        <v>0</v>
      </c>
    </row>
    <row r="282" spans="1:5">
      <c r="A282" s="4">
        <v>280</v>
      </c>
      <c r="B282" s="4">
        <v>37030</v>
      </c>
      <c r="C282" s="4"/>
      <c r="D282" s="4">
        <f t="shared" si="8"/>
        <v>0</v>
      </c>
      <c r="E282" s="4">
        <f t="shared" si="9"/>
        <v>0</v>
      </c>
    </row>
    <row r="283" spans="1:5">
      <c r="A283" s="4">
        <v>281</v>
      </c>
      <c r="B283" s="4">
        <v>37031</v>
      </c>
      <c r="C283" s="4"/>
      <c r="D283" s="4">
        <f t="shared" si="8"/>
        <v>0</v>
      </c>
      <c r="E283" s="4">
        <f t="shared" si="9"/>
        <v>0</v>
      </c>
    </row>
    <row r="284" spans="1:5">
      <c r="A284" s="4">
        <v>282</v>
      </c>
      <c r="B284" s="4">
        <v>37032</v>
      </c>
      <c r="C284" s="4"/>
      <c r="D284" s="4">
        <f t="shared" si="8"/>
        <v>0</v>
      </c>
      <c r="E284" s="4">
        <f t="shared" si="9"/>
        <v>0</v>
      </c>
    </row>
    <row r="285" spans="1:5">
      <c r="A285" s="4">
        <v>283</v>
      </c>
      <c r="B285" s="4">
        <v>37033</v>
      </c>
      <c r="C285" s="4"/>
      <c r="D285" s="4">
        <f t="shared" si="8"/>
        <v>0</v>
      </c>
      <c r="E285" s="4">
        <f t="shared" si="9"/>
        <v>0</v>
      </c>
    </row>
    <row r="286" spans="1:5">
      <c r="A286" s="4">
        <v>284</v>
      </c>
      <c r="B286" s="4">
        <v>37034</v>
      </c>
      <c r="C286" s="4"/>
      <c r="D286" s="4">
        <f t="shared" si="8"/>
        <v>0</v>
      </c>
      <c r="E286" s="4">
        <f t="shared" si="9"/>
        <v>0</v>
      </c>
    </row>
    <row r="287" spans="1:5">
      <c r="A287" s="4">
        <v>285</v>
      </c>
      <c r="B287" s="4">
        <v>37035</v>
      </c>
      <c r="C287" s="4"/>
      <c r="D287" s="4">
        <f t="shared" si="8"/>
        <v>0</v>
      </c>
      <c r="E287" s="4">
        <f t="shared" si="9"/>
        <v>0</v>
      </c>
    </row>
    <row r="288" spans="1:5">
      <c r="A288" s="4">
        <v>286</v>
      </c>
      <c r="B288" s="4">
        <v>37036</v>
      </c>
      <c r="C288" s="4"/>
      <c r="D288" s="4">
        <f t="shared" si="8"/>
        <v>0</v>
      </c>
      <c r="E288" s="4">
        <f t="shared" si="9"/>
        <v>0</v>
      </c>
    </row>
    <row r="289" spans="1:5">
      <c r="A289" s="4">
        <v>287</v>
      </c>
      <c r="B289" s="4">
        <v>37037</v>
      </c>
      <c r="C289" s="4"/>
      <c r="D289" s="4">
        <f t="shared" si="8"/>
        <v>0</v>
      </c>
      <c r="E289" s="4">
        <f t="shared" si="9"/>
        <v>0</v>
      </c>
    </row>
    <row r="290" spans="1:5">
      <c r="A290" s="4">
        <v>288</v>
      </c>
      <c r="B290" s="4">
        <v>37038</v>
      </c>
      <c r="C290" s="4"/>
      <c r="D290" s="4">
        <f t="shared" si="8"/>
        <v>0</v>
      </c>
      <c r="E290" s="4">
        <f t="shared" si="9"/>
        <v>0</v>
      </c>
    </row>
    <row r="291" spans="1:5">
      <c r="A291" s="4">
        <v>289</v>
      </c>
      <c r="B291" s="4">
        <v>37039</v>
      </c>
      <c r="C291" s="4"/>
      <c r="D291" s="4">
        <f t="shared" si="8"/>
        <v>0</v>
      </c>
      <c r="E291" s="4">
        <f t="shared" si="9"/>
        <v>0</v>
      </c>
    </row>
    <row r="292" spans="1:5">
      <c r="A292" s="4">
        <v>290</v>
      </c>
      <c r="B292" s="4">
        <v>37040</v>
      </c>
      <c r="C292" s="4"/>
      <c r="D292" s="4">
        <f t="shared" si="8"/>
        <v>0</v>
      </c>
      <c r="E292" s="4">
        <f t="shared" si="9"/>
        <v>0</v>
      </c>
    </row>
    <row r="293" spans="1:5">
      <c r="A293" s="4">
        <v>291</v>
      </c>
      <c r="B293" s="4">
        <v>37041</v>
      </c>
      <c r="C293" s="4"/>
      <c r="D293" s="4">
        <f t="shared" si="8"/>
        <v>0</v>
      </c>
      <c r="E293" s="4">
        <f t="shared" si="9"/>
        <v>0</v>
      </c>
    </row>
    <row r="294" spans="1:5">
      <c r="A294" s="4">
        <v>292</v>
      </c>
      <c r="B294" s="4">
        <v>37042</v>
      </c>
      <c r="C294" s="4"/>
      <c r="D294" s="4">
        <f t="shared" si="8"/>
        <v>0</v>
      </c>
      <c r="E294" s="4">
        <f t="shared" si="9"/>
        <v>0</v>
      </c>
    </row>
    <row r="295" spans="1:5">
      <c r="A295" s="4">
        <v>293</v>
      </c>
      <c r="B295" s="4">
        <v>37043</v>
      </c>
      <c r="C295" s="4"/>
      <c r="D295" s="4">
        <f t="shared" si="8"/>
        <v>0</v>
      </c>
      <c r="E295" s="4">
        <f t="shared" si="9"/>
        <v>0</v>
      </c>
    </row>
    <row r="296" spans="1:5">
      <c r="A296" s="4">
        <v>294</v>
      </c>
      <c r="B296" s="4">
        <v>37044</v>
      </c>
      <c r="C296" s="4"/>
      <c r="D296" s="4">
        <f t="shared" si="8"/>
        <v>0</v>
      </c>
      <c r="E296" s="4">
        <f t="shared" si="9"/>
        <v>0</v>
      </c>
    </row>
    <row r="297" spans="1:5">
      <c r="A297" s="4">
        <v>295</v>
      </c>
      <c r="B297" s="4">
        <v>37045</v>
      </c>
      <c r="C297" s="4"/>
      <c r="D297" s="4">
        <f t="shared" si="8"/>
        <v>0</v>
      </c>
      <c r="E297" s="4">
        <f t="shared" si="9"/>
        <v>0</v>
      </c>
    </row>
    <row r="298" spans="1:5">
      <c r="A298" s="4">
        <v>296</v>
      </c>
      <c r="B298" s="4">
        <v>37046</v>
      </c>
      <c r="C298" s="4"/>
      <c r="D298" s="4">
        <f t="shared" si="8"/>
        <v>0</v>
      </c>
      <c r="E298" s="4">
        <f t="shared" si="9"/>
        <v>0</v>
      </c>
    </row>
    <row r="299" spans="1:5">
      <c r="A299" s="4">
        <v>297</v>
      </c>
      <c r="B299" s="4">
        <v>37047</v>
      </c>
      <c r="C299" s="4"/>
      <c r="D299" s="4">
        <f t="shared" si="8"/>
        <v>0</v>
      </c>
      <c r="E299" s="4">
        <f t="shared" si="9"/>
        <v>0</v>
      </c>
    </row>
    <row r="300" spans="1:5">
      <c r="A300" s="4">
        <v>298</v>
      </c>
      <c r="B300" s="4">
        <v>37048</v>
      </c>
      <c r="C300" s="4"/>
      <c r="D300" s="4">
        <f t="shared" si="8"/>
        <v>0</v>
      </c>
      <c r="E300" s="4">
        <f t="shared" si="9"/>
        <v>0</v>
      </c>
    </row>
    <row r="301" spans="1:5">
      <c r="A301" s="4">
        <v>299</v>
      </c>
      <c r="B301" s="4">
        <v>37049</v>
      </c>
      <c r="C301" s="4"/>
      <c r="D301" s="4">
        <f t="shared" si="8"/>
        <v>0</v>
      </c>
      <c r="E301" s="4">
        <f t="shared" si="9"/>
        <v>0</v>
      </c>
    </row>
    <row r="302" spans="1:5">
      <c r="A302" s="4">
        <v>300</v>
      </c>
      <c r="B302" s="4">
        <v>37050</v>
      </c>
      <c r="C302" s="4"/>
      <c r="D302" s="4">
        <f t="shared" si="8"/>
        <v>0</v>
      </c>
      <c r="E302" s="4">
        <f t="shared" si="9"/>
        <v>0</v>
      </c>
    </row>
    <row r="303" spans="1:5">
      <c r="A303" s="4">
        <v>301</v>
      </c>
      <c r="B303" s="4">
        <v>37051</v>
      </c>
      <c r="C303" s="4"/>
      <c r="D303" s="4">
        <f t="shared" si="8"/>
        <v>0</v>
      </c>
      <c r="E303" s="4">
        <f t="shared" si="9"/>
        <v>0</v>
      </c>
    </row>
    <row r="304" spans="1:5">
      <c r="A304" s="4">
        <v>302</v>
      </c>
      <c r="B304" s="4">
        <v>37052</v>
      </c>
      <c r="C304" s="4"/>
      <c r="D304" s="4">
        <f t="shared" si="8"/>
        <v>0</v>
      </c>
      <c r="E304" s="4">
        <f t="shared" si="9"/>
        <v>0</v>
      </c>
    </row>
    <row r="305" spans="1:5">
      <c r="A305" s="4">
        <v>303</v>
      </c>
      <c r="B305" s="4">
        <v>37053</v>
      </c>
      <c r="C305" s="4"/>
      <c r="D305" s="4">
        <f t="shared" si="8"/>
        <v>0</v>
      </c>
      <c r="E305" s="4">
        <f t="shared" si="9"/>
        <v>0</v>
      </c>
    </row>
    <row r="306" spans="1:5">
      <c r="A306" s="4">
        <v>304</v>
      </c>
      <c r="B306" s="4">
        <v>37054</v>
      </c>
      <c r="C306" s="4"/>
      <c r="D306" s="4">
        <f t="shared" si="8"/>
        <v>0</v>
      </c>
      <c r="E306" s="4">
        <f t="shared" si="9"/>
        <v>0</v>
      </c>
    </row>
    <row r="307" spans="1:5">
      <c r="A307" s="4">
        <v>305</v>
      </c>
      <c r="B307" s="4">
        <v>37055</v>
      </c>
      <c r="C307" s="4"/>
      <c r="D307" s="4">
        <f t="shared" si="8"/>
        <v>0</v>
      </c>
      <c r="E307" s="4">
        <f t="shared" si="9"/>
        <v>0</v>
      </c>
    </row>
    <row r="308" spans="1:5">
      <c r="A308" s="4">
        <v>306</v>
      </c>
      <c r="B308" s="4">
        <v>37056</v>
      </c>
      <c r="C308" s="4"/>
      <c r="D308" s="4">
        <f t="shared" si="8"/>
        <v>0</v>
      </c>
      <c r="E308" s="4">
        <f t="shared" si="9"/>
        <v>0</v>
      </c>
    </row>
    <row r="309" spans="1:5">
      <c r="A309" s="4">
        <v>307</v>
      </c>
      <c r="B309" s="4">
        <v>37057</v>
      </c>
      <c r="C309" s="4"/>
      <c r="D309" s="4">
        <f t="shared" si="8"/>
        <v>0</v>
      </c>
      <c r="E309" s="4">
        <f t="shared" si="9"/>
        <v>0</v>
      </c>
    </row>
    <row r="310" spans="1:5">
      <c r="A310" s="4">
        <v>308</v>
      </c>
      <c r="B310" s="4">
        <v>37058</v>
      </c>
      <c r="C310" s="4"/>
      <c r="D310" s="4">
        <f t="shared" si="8"/>
        <v>0</v>
      </c>
      <c r="E310" s="4">
        <f t="shared" si="9"/>
        <v>0</v>
      </c>
    </row>
    <row r="311" spans="1:5">
      <c r="A311" s="4">
        <v>309</v>
      </c>
      <c r="B311" s="4">
        <v>37059</v>
      </c>
      <c r="C311" s="4"/>
      <c r="D311" s="4">
        <f t="shared" si="8"/>
        <v>0</v>
      </c>
      <c r="E311" s="4">
        <f t="shared" si="9"/>
        <v>0</v>
      </c>
    </row>
    <row r="312" spans="1:5">
      <c r="A312" s="4">
        <v>310</v>
      </c>
      <c r="B312" s="4">
        <v>37060</v>
      </c>
      <c r="C312" s="4"/>
      <c r="D312" s="4">
        <f t="shared" si="8"/>
        <v>0</v>
      </c>
      <c r="E312" s="4">
        <f t="shared" si="9"/>
        <v>0</v>
      </c>
    </row>
    <row r="313" spans="1:5">
      <c r="A313" s="4">
        <v>311</v>
      </c>
      <c r="B313" s="4">
        <v>37061</v>
      </c>
      <c r="C313" s="4"/>
      <c r="D313" s="4">
        <f t="shared" si="8"/>
        <v>0</v>
      </c>
      <c r="E313" s="4">
        <f t="shared" si="9"/>
        <v>0</v>
      </c>
    </row>
    <row r="314" spans="1:5">
      <c r="A314" s="4">
        <v>312</v>
      </c>
      <c r="B314" s="4">
        <v>37062</v>
      </c>
      <c r="C314" s="4"/>
      <c r="D314" s="4">
        <f t="shared" si="8"/>
        <v>0</v>
      </c>
      <c r="E314" s="4">
        <f t="shared" si="9"/>
        <v>0</v>
      </c>
    </row>
    <row r="315" spans="1:5">
      <c r="A315" s="4">
        <v>313</v>
      </c>
      <c r="B315" s="4">
        <v>37063</v>
      </c>
      <c r="C315" s="4"/>
      <c r="D315" s="4">
        <f t="shared" si="8"/>
        <v>0</v>
      </c>
      <c r="E315" s="4">
        <f t="shared" si="9"/>
        <v>0</v>
      </c>
    </row>
    <row r="316" spans="1:5">
      <c r="A316" s="4">
        <v>314</v>
      </c>
      <c r="B316" s="4">
        <v>37064</v>
      </c>
      <c r="C316" s="4"/>
      <c r="D316" s="4">
        <f t="shared" si="8"/>
        <v>0</v>
      </c>
      <c r="E316" s="4">
        <f t="shared" si="9"/>
        <v>0</v>
      </c>
    </row>
    <row r="317" spans="1:5">
      <c r="A317" s="4">
        <v>315</v>
      </c>
      <c r="B317" s="4">
        <v>37065</v>
      </c>
      <c r="C317" s="4"/>
      <c r="D317" s="4">
        <f t="shared" si="8"/>
        <v>0</v>
      </c>
      <c r="E317" s="4">
        <f t="shared" si="9"/>
        <v>0</v>
      </c>
    </row>
    <row r="318" spans="1:5">
      <c r="A318" s="4">
        <v>316</v>
      </c>
      <c r="B318" s="4">
        <v>37066</v>
      </c>
      <c r="C318" s="4"/>
      <c r="D318" s="4">
        <f t="shared" si="8"/>
        <v>0</v>
      </c>
      <c r="E318" s="4">
        <f t="shared" si="9"/>
        <v>0</v>
      </c>
    </row>
    <row r="319" spans="1:5">
      <c r="A319" s="4">
        <v>317</v>
      </c>
      <c r="B319" s="4">
        <v>37067</v>
      </c>
      <c r="C319" s="4"/>
      <c r="D319" s="4">
        <f t="shared" si="8"/>
        <v>0</v>
      </c>
      <c r="E319" s="4">
        <f t="shared" si="9"/>
        <v>0</v>
      </c>
    </row>
    <row r="320" spans="1:5">
      <c r="A320" s="4">
        <v>318</v>
      </c>
      <c r="B320" s="4">
        <v>37068</v>
      </c>
      <c r="C320" s="4"/>
      <c r="D320" s="4">
        <f t="shared" si="8"/>
        <v>0</v>
      </c>
      <c r="E320" s="4">
        <f t="shared" si="9"/>
        <v>0</v>
      </c>
    </row>
    <row r="321" spans="1:5">
      <c r="A321" s="4">
        <v>319</v>
      </c>
      <c r="B321" s="4">
        <v>37069</v>
      </c>
      <c r="C321" s="4"/>
      <c r="D321" s="4">
        <f t="shared" si="8"/>
        <v>0</v>
      </c>
      <c r="E321" s="4">
        <f t="shared" si="9"/>
        <v>0</v>
      </c>
    </row>
    <row r="322" spans="1:5">
      <c r="A322" s="4">
        <v>320</v>
      </c>
      <c r="B322" s="4">
        <v>37070</v>
      </c>
      <c r="C322" s="4"/>
      <c r="D322" s="4">
        <f t="shared" si="8"/>
        <v>0</v>
      </c>
      <c r="E322" s="4">
        <f t="shared" si="9"/>
        <v>0</v>
      </c>
    </row>
    <row r="323" spans="1:5">
      <c r="A323" s="4">
        <v>321</v>
      </c>
      <c r="B323" s="4">
        <v>37071</v>
      </c>
      <c r="C323" s="4"/>
      <c r="D323" s="4">
        <f t="shared" si="8"/>
        <v>0</v>
      </c>
      <c r="E323" s="4">
        <f t="shared" si="9"/>
        <v>0</v>
      </c>
    </row>
    <row r="324" spans="1:5">
      <c r="A324" s="4">
        <v>322</v>
      </c>
      <c r="B324" s="4">
        <v>37072</v>
      </c>
      <c r="C324" s="4"/>
      <c r="D324" s="4">
        <f t="shared" ref="D324:D387" si="10">C324*50/100</f>
        <v>0</v>
      </c>
      <c r="E324" s="4">
        <f t="shared" ref="E324:E387" si="11">D324*10.3/100</f>
        <v>0</v>
      </c>
    </row>
    <row r="325" spans="1:5">
      <c r="A325" s="4">
        <v>323</v>
      </c>
      <c r="B325" s="4">
        <v>37073</v>
      </c>
      <c r="C325" s="4"/>
      <c r="D325" s="4">
        <f t="shared" si="10"/>
        <v>0</v>
      </c>
      <c r="E325" s="4">
        <f t="shared" si="11"/>
        <v>0</v>
      </c>
    </row>
    <row r="326" spans="1:5">
      <c r="A326" s="4">
        <v>324</v>
      </c>
      <c r="B326" s="4">
        <v>37074</v>
      </c>
      <c r="C326" s="4"/>
      <c r="D326" s="4">
        <f t="shared" si="10"/>
        <v>0</v>
      </c>
      <c r="E326" s="4">
        <f t="shared" si="11"/>
        <v>0</v>
      </c>
    </row>
    <row r="327" spans="1:5">
      <c r="A327" s="4">
        <v>325</v>
      </c>
      <c r="B327" s="4">
        <v>37075</v>
      </c>
      <c r="C327" s="4"/>
      <c r="D327" s="4">
        <f t="shared" si="10"/>
        <v>0</v>
      </c>
      <c r="E327" s="4">
        <f t="shared" si="11"/>
        <v>0</v>
      </c>
    </row>
    <row r="328" spans="1:5">
      <c r="A328" s="4">
        <v>326</v>
      </c>
      <c r="B328" s="4">
        <v>37076</v>
      </c>
      <c r="C328" s="4"/>
      <c r="D328" s="4">
        <f t="shared" si="10"/>
        <v>0</v>
      </c>
      <c r="E328" s="4">
        <f t="shared" si="11"/>
        <v>0</v>
      </c>
    </row>
    <row r="329" spans="1:5">
      <c r="A329" s="4">
        <v>327</v>
      </c>
      <c r="B329" s="4"/>
      <c r="C329" s="4"/>
      <c r="D329" s="4">
        <f t="shared" si="10"/>
        <v>0</v>
      </c>
      <c r="E329" s="4">
        <f t="shared" si="11"/>
        <v>0</v>
      </c>
    </row>
    <row r="330" spans="1:5">
      <c r="A330" s="4">
        <v>328</v>
      </c>
      <c r="B330" s="4"/>
      <c r="C330" s="4"/>
      <c r="D330" s="4">
        <f t="shared" si="10"/>
        <v>0</v>
      </c>
      <c r="E330" s="4">
        <f t="shared" si="11"/>
        <v>0</v>
      </c>
    </row>
    <row r="331" spans="1:5">
      <c r="A331" s="4">
        <v>329</v>
      </c>
      <c r="B331" s="4"/>
      <c r="C331" s="4"/>
      <c r="D331" s="4">
        <f t="shared" si="10"/>
        <v>0</v>
      </c>
      <c r="E331" s="4">
        <f t="shared" si="11"/>
        <v>0</v>
      </c>
    </row>
    <row r="332" spans="1:5">
      <c r="A332" s="4">
        <v>330</v>
      </c>
      <c r="B332" s="4"/>
      <c r="C332" s="4"/>
      <c r="D332" s="4">
        <f t="shared" si="10"/>
        <v>0</v>
      </c>
      <c r="E332" s="4">
        <f t="shared" si="11"/>
        <v>0</v>
      </c>
    </row>
    <row r="333" spans="1:5">
      <c r="A333" s="4">
        <v>331</v>
      </c>
      <c r="B333" s="4"/>
      <c r="C333" s="4"/>
      <c r="D333" s="4">
        <f t="shared" si="10"/>
        <v>0</v>
      </c>
      <c r="E333" s="4">
        <f t="shared" si="11"/>
        <v>0</v>
      </c>
    </row>
    <row r="334" spans="1:5">
      <c r="A334" s="4">
        <v>332</v>
      </c>
      <c r="B334" s="4"/>
      <c r="C334" s="4"/>
      <c r="D334" s="4">
        <f t="shared" si="10"/>
        <v>0</v>
      </c>
      <c r="E334" s="4">
        <f t="shared" si="11"/>
        <v>0</v>
      </c>
    </row>
    <row r="335" spans="1:5">
      <c r="A335" s="4">
        <v>333</v>
      </c>
      <c r="B335" s="4"/>
      <c r="C335" s="4"/>
      <c r="D335" s="4">
        <f t="shared" si="10"/>
        <v>0</v>
      </c>
      <c r="E335" s="4">
        <f t="shared" si="11"/>
        <v>0</v>
      </c>
    </row>
    <row r="336" spans="1:5">
      <c r="A336" s="4">
        <v>334</v>
      </c>
      <c r="B336" s="4"/>
      <c r="C336" s="4"/>
      <c r="D336" s="4">
        <f t="shared" si="10"/>
        <v>0</v>
      </c>
      <c r="E336" s="4">
        <f t="shared" si="11"/>
        <v>0</v>
      </c>
    </row>
    <row r="337" spans="1:5">
      <c r="A337" s="4">
        <v>335</v>
      </c>
      <c r="B337" s="4"/>
      <c r="C337" s="4"/>
      <c r="D337" s="4">
        <f t="shared" si="10"/>
        <v>0</v>
      </c>
      <c r="E337" s="4">
        <f t="shared" si="11"/>
        <v>0</v>
      </c>
    </row>
    <row r="338" spans="1:5">
      <c r="A338" s="4">
        <v>336</v>
      </c>
      <c r="B338" s="4"/>
      <c r="C338" s="4"/>
      <c r="D338" s="4">
        <f t="shared" si="10"/>
        <v>0</v>
      </c>
      <c r="E338" s="4">
        <f t="shared" si="11"/>
        <v>0</v>
      </c>
    </row>
    <row r="339" spans="1:5">
      <c r="A339" s="4">
        <v>337</v>
      </c>
      <c r="B339" s="4"/>
      <c r="C339" s="4"/>
      <c r="D339" s="4">
        <f t="shared" si="10"/>
        <v>0</v>
      </c>
      <c r="E339" s="4">
        <f t="shared" si="11"/>
        <v>0</v>
      </c>
    </row>
    <row r="340" spans="1:5">
      <c r="A340" s="4">
        <v>338</v>
      </c>
      <c r="B340" s="4"/>
      <c r="C340" s="4"/>
      <c r="D340" s="4">
        <f t="shared" si="10"/>
        <v>0</v>
      </c>
      <c r="E340" s="4">
        <f t="shared" si="11"/>
        <v>0</v>
      </c>
    </row>
    <row r="341" spans="1:5">
      <c r="A341" s="4">
        <v>339</v>
      </c>
      <c r="B341" s="4"/>
      <c r="C341" s="4"/>
      <c r="D341" s="4">
        <f t="shared" si="10"/>
        <v>0</v>
      </c>
      <c r="E341" s="4">
        <f t="shared" si="11"/>
        <v>0</v>
      </c>
    </row>
    <row r="342" spans="1:5">
      <c r="A342" s="4">
        <v>340</v>
      </c>
      <c r="B342" s="4"/>
      <c r="C342" s="4"/>
      <c r="D342" s="4">
        <f t="shared" si="10"/>
        <v>0</v>
      </c>
      <c r="E342" s="4">
        <f t="shared" si="11"/>
        <v>0</v>
      </c>
    </row>
    <row r="343" spans="1:5">
      <c r="A343" s="4">
        <v>341</v>
      </c>
      <c r="B343" s="4"/>
      <c r="C343" s="4"/>
      <c r="D343" s="4">
        <f t="shared" si="10"/>
        <v>0</v>
      </c>
      <c r="E343" s="4">
        <f t="shared" si="11"/>
        <v>0</v>
      </c>
    </row>
    <row r="344" spans="1:5">
      <c r="A344" s="4">
        <v>342</v>
      </c>
      <c r="B344" s="4"/>
      <c r="C344" s="4"/>
      <c r="D344" s="4">
        <f t="shared" si="10"/>
        <v>0</v>
      </c>
      <c r="E344" s="4">
        <f t="shared" si="11"/>
        <v>0</v>
      </c>
    </row>
    <row r="345" spans="1:5">
      <c r="A345" s="4">
        <v>343</v>
      </c>
      <c r="B345" s="4"/>
      <c r="C345" s="4"/>
      <c r="D345" s="4">
        <f t="shared" si="10"/>
        <v>0</v>
      </c>
      <c r="E345" s="4">
        <f t="shared" si="11"/>
        <v>0</v>
      </c>
    </row>
    <row r="346" spans="1:5">
      <c r="A346" s="4">
        <v>344</v>
      </c>
      <c r="B346" s="4"/>
      <c r="C346" s="4"/>
      <c r="D346" s="4">
        <f t="shared" si="10"/>
        <v>0</v>
      </c>
      <c r="E346" s="4">
        <f t="shared" si="11"/>
        <v>0</v>
      </c>
    </row>
    <row r="347" spans="1:5">
      <c r="A347" s="4">
        <v>345</v>
      </c>
      <c r="B347" s="4"/>
      <c r="C347" s="4"/>
      <c r="D347" s="4">
        <f t="shared" si="10"/>
        <v>0</v>
      </c>
      <c r="E347" s="4">
        <f t="shared" si="11"/>
        <v>0</v>
      </c>
    </row>
    <row r="348" spans="1:5">
      <c r="A348" s="4">
        <v>346</v>
      </c>
      <c r="B348" s="4"/>
      <c r="C348" s="4"/>
      <c r="D348" s="4">
        <f t="shared" si="10"/>
        <v>0</v>
      </c>
      <c r="E348" s="4">
        <f t="shared" si="11"/>
        <v>0</v>
      </c>
    </row>
    <row r="349" spans="1:5">
      <c r="A349" s="4">
        <v>347</v>
      </c>
      <c r="B349" s="4"/>
      <c r="C349" s="4"/>
      <c r="D349" s="4">
        <f t="shared" si="10"/>
        <v>0</v>
      </c>
      <c r="E349" s="4">
        <f t="shared" si="11"/>
        <v>0</v>
      </c>
    </row>
    <row r="350" spans="1:5">
      <c r="A350" s="4">
        <v>348</v>
      </c>
      <c r="B350" s="4"/>
      <c r="C350" s="4"/>
      <c r="D350" s="4">
        <f t="shared" si="10"/>
        <v>0</v>
      </c>
      <c r="E350" s="4">
        <f t="shared" si="11"/>
        <v>0</v>
      </c>
    </row>
    <row r="351" spans="1:5">
      <c r="A351" s="4">
        <v>349</v>
      </c>
      <c r="B351" s="4"/>
      <c r="C351" s="4"/>
      <c r="D351" s="4">
        <f t="shared" si="10"/>
        <v>0</v>
      </c>
      <c r="E351" s="4">
        <f t="shared" si="11"/>
        <v>0</v>
      </c>
    </row>
    <row r="352" spans="1:5">
      <c r="A352" s="4">
        <v>350</v>
      </c>
      <c r="B352" s="4"/>
      <c r="C352" s="4"/>
      <c r="D352" s="4">
        <f t="shared" si="10"/>
        <v>0</v>
      </c>
      <c r="E352" s="4">
        <f t="shared" si="11"/>
        <v>0</v>
      </c>
    </row>
    <row r="353" spans="1:5">
      <c r="A353" s="4">
        <v>351</v>
      </c>
      <c r="B353" s="4"/>
      <c r="C353" s="4"/>
      <c r="D353" s="4">
        <f t="shared" si="10"/>
        <v>0</v>
      </c>
      <c r="E353" s="4">
        <f t="shared" si="11"/>
        <v>0</v>
      </c>
    </row>
    <row r="354" spans="1:5">
      <c r="A354" s="4">
        <v>352</v>
      </c>
      <c r="B354" s="4"/>
      <c r="C354" s="4"/>
      <c r="D354" s="4">
        <f t="shared" si="10"/>
        <v>0</v>
      </c>
      <c r="E354" s="4">
        <f t="shared" si="11"/>
        <v>0</v>
      </c>
    </row>
    <row r="355" spans="1:5">
      <c r="A355" s="4">
        <v>353</v>
      </c>
      <c r="B355" s="4"/>
      <c r="C355" s="4"/>
      <c r="D355" s="4">
        <f t="shared" si="10"/>
        <v>0</v>
      </c>
      <c r="E355" s="4">
        <f t="shared" si="11"/>
        <v>0</v>
      </c>
    </row>
    <row r="356" spans="1:5">
      <c r="A356" s="4">
        <v>354</v>
      </c>
      <c r="B356" s="4"/>
      <c r="C356" s="4"/>
      <c r="D356" s="4">
        <f t="shared" si="10"/>
        <v>0</v>
      </c>
      <c r="E356" s="4">
        <f t="shared" si="11"/>
        <v>0</v>
      </c>
    </row>
    <row r="357" spans="1:5">
      <c r="A357" s="4">
        <v>355</v>
      </c>
      <c r="B357" s="4"/>
      <c r="C357" s="4"/>
      <c r="D357" s="4">
        <f t="shared" si="10"/>
        <v>0</v>
      </c>
      <c r="E357" s="4">
        <f t="shared" si="11"/>
        <v>0</v>
      </c>
    </row>
    <row r="358" spans="1:5">
      <c r="A358" s="4">
        <v>356</v>
      </c>
      <c r="B358" s="4"/>
      <c r="C358" s="4"/>
      <c r="D358" s="4">
        <f t="shared" si="10"/>
        <v>0</v>
      </c>
      <c r="E358" s="4">
        <f t="shared" si="11"/>
        <v>0</v>
      </c>
    </row>
    <row r="359" spans="1:5">
      <c r="A359" s="4">
        <v>357</v>
      </c>
      <c r="B359" s="4"/>
      <c r="C359" s="4"/>
      <c r="D359" s="4">
        <f t="shared" si="10"/>
        <v>0</v>
      </c>
      <c r="E359" s="4">
        <f t="shared" si="11"/>
        <v>0</v>
      </c>
    </row>
    <row r="360" spans="1:5">
      <c r="A360" s="4">
        <v>358</v>
      </c>
      <c r="B360" s="4"/>
      <c r="C360" s="4"/>
      <c r="D360" s="4">
        <f t="shared" si="10"/>
        <v>0</v>
      </c>
      <c r="E360" s="4">
        <f t="shared" si="11"/>
        <v>0</v>
      </c>
    </row>
    <row r="361" spans="1:5">
      <c r="A361" s="4">
        <v>359</v>
      </c>
      <c r="B361" s="4"/>
      <c r="C361" s="4"/>
      <c r="D361" s="4">
        <f t="shared" si="10"/>
        <v>0</v>
      </c>
      <c r="E361" s="4">
        <f t="shared" si="11"/>
        <v>0</v>
      </c>
    </row>
    <row r="362" spans="1:5">
      <c r="A362" s="4">
        <v>360</v>
      </c>
      <c r="B362" s="4"/>
      <c r="C362" s="4"/>
      <c r="D362" s="4">
        <f t="shared" si="10"/>
        <v>0</v>
      </c>
      <c r="E362" s="4">
        <f t="shared" si="11"/>
        <v>0</v>
      </c>
    </row>
    <row r="363" spans="1:5">
      <c r="A363" s="4">
        <v>361</v>
      </c>
      <c r="B363" s="4"/>
      <c r="C363" s="4"/>
      <c r="D363" s="4">
        <f t="shared" si="10"/>
        <v>0</v>
      </c>
      <c r="E363" s="4">
        <f t="shared" si="11"/>
        <v>0</v>
      </c>
    </row>
    <row r="364" spans="1:5">
      <c r="A364" s="4">
        <v>362</v>
      </c>
      <c r="B364" s="4"/>
      <c r="C364" s="4"/>
      <c r="D364" s="4">
        <f t="shared" si="10"/>
        <v>0</v>
      </c>
      <c r="E364" s="4">
        <f t="shared" si="11"/>
        <v>0</v>
      </c>
    </row>
    <row r="365" spans="1:5">
      <c r="A365" s="4">
        <v>363</v>
      </c>
      <c r="B365" s="4"/>
      <c r="C365" s="4"/>
      <c r="D365" s="4">
        <f t="shared" si="10"/>
        <v>0</v>
      </c>
      <c r="E365" s="4">
        <f t="shared" si="11"/>
        <v>0</v>
      </c>
    </row>
    <row r="366" spans="1:5">
      <c r="A366" s="4">
        <v>364</v>
      </c>
      <c r="B366" s="4"/>
      <c r="C366" s="4"/>
      <c r="D366" s="4">
        <f t="shared" si="10"/>
        <v>0</v>
      </c>
      <c r="E366" s="4">
        <f t="shared" si="11"/>
        <v>0</v>
      </c>
    </row>
    <row r="367" spans="1:5">
      <c r="A367" s="4">
        <v>365</v>
      </c>
      <c r="B367" s="4"/>
      <c r="C367" s="4"/>
      <c r="D367" s="4">
        <f t="shared" si="10"/>
        <v>0</v>
      </c>
      <c r="E367" s="4">
        <f t="shared" si="11"/>
        <v>0</v>
      </c>
    </row>
    <row r="368" spans="1:5">
      <c r="A368" s="4">
        <v>366</v>
      </c>
      <c r="B368" s="4"/>
      <c r="C368" s="4"/>
      <c r="D368" s="4">
        <f t="shared" si="10"/>
        <v>0</v>
      </c>
      <c r="E368" s="4">
        <f t="shared" si="11"/>
        <v>0</v>
      </c>
    </row>
    <row r="369" spans="1:5">
      <c r="A369" s="4">
        <v>367</v>
      </c>
      <c r="B369" s="4"/>
      <c r="C369" s="4"/>
      <c r="D369" s="4">
        <f t="shared" si="10"/>
        <v>0</v>
      </c>
      <c r="E369" s="4">
        <f t="shared" si="11"/>
        <v>0</v>
      </c>
    </row>
    <row r="370" spans="1:5">
      <c r="A370" s="4">
        <v>368</v>
      </c>
      <c r="B370" s="4"/>
      <c r="C370" s="4"/>
      <c r="D370" s="4">
        <f t="shared" si="10"/>
        <v>0</v>
      </c>
      <c r="E370" s="4">
        <f t="shared" si="11"/>
        <v>0</v>
      </c>
    </row>
    <row r="371" spans="1:5">
      <c r="A371" s="4">
        <v>369</v>
      </c>
      <c r="B371" s="4"/>
      <c r="C371" s="4"/>
      <c r="D371" s="4">
        <f t="shared" si="10"/>
        <v>0</v>
      </c>
      <c r="E371" s="4">
        <f t="shared" si="11"/>
        <v>0</v>
      </c>
    </row>
    <row r="372" spans="1:5">
      <c r="A372" s="4">
        <v>370</v>
      </c>
      <c r="B372" s="4"/>
      <c r="C372" s="4"/>
      <c r="D372" s="4">
        <f t="shared" si="10"/>
        <v>0</v>
      </c>
      <c r="E372" s="4">
        <f t="shared" si="11"/>
        <v>0</v>
      </c>
    </row>
    <row r="373" spans="1:5">
      <c r="A373" s="4">
        <v>371</v>
      </c>
      <c r="B373" s="4"/>
      <c r="C373" s="4"/>
      <c r="D373" s="4">
        <f t="shared" si="10"/>
        <v>0</v>
      </c>
      <c r="E373" s="4">
        <f t="shared" si="11"/>
        <v>0</v>
      </c>
    </row>
    <row r="374" spans="1:5">
      <c r="A374" s="4">
        <v>372</v>
      </c>
      <c r="B374" s="4"/>
      <c r="C374" s="4"/>
      <c r="D374" s="4">
        <f t="shared" si="10"/>
        <v>0</v>
      </c>
      <c r="E374" s="4">
        <f t="shared" si="11"/>
        <v>0</v>
      </c>
    </row>
    <row r="375" spans="1:5">
      <c r="A375" s="4">
        <v>373</v>
      </c>
      <c r="B375" s="4"/>
      <c r="C375" s="4"/>
      <c r="D375" s="4">
        <f t="shared" si="10"/>
        <v>0</v>
      </c>
      <c r="E375" s="4">
        <f t="shared" si="11"/>
        <v>0</v>
      </c>
    </row>
    <row r="376" spans="1:5">
      <c r="A376" s="4">
        <v>374</v>
      </c>
      <c r="B376" s="4"/>
      <c r="C376" s="4"/>
      <c r="D376" s="4">
        <f t="shared" si="10"/>
        <v>0</v>
      </c>
      <c r="E376" s="4">
        <f t="shared" si="11"/>
        <v>0</v>
      </c>
    </row>
    <row r="377" spans="1:5">
      <c r="A377" s="4">
        <v>375</v>
      </c>
      <c r="B377" s="4"/>
      <c r="C377" s="4"/>
      <c r="D377" s="4">
        <f t="shared" si="10"/>
        <v>0</v>
      </c>
      <c r="E377" s="4">
        <f t="shared" si="11"/>
        <v>0</v>
      </c>
    </row>
    <row r="378" spans="1:5">
      <c r="A378" s="4">
        <v>376</v>
      </c>
      <c r="B378" s="4"/>
      <c r="C378" s="4"/>
      <c r="D378" s="4">
        <f t="shared" si="10"/>
        <v>0</v>
      </c>
      <c r="E378" s="4">
        <f t="shared" si="11"/>
        <v>0</v>
      </c>
    </row>
    <row r="379" spans="1:5">
      <c r="A379" s="4">
        <v>377</v>
      </c>
      <c r="B379" s="4"/>
      <c r="C379" s="4"/>
      <c r="D379" s="4">
        <f t="shared" si="10"/>
        <v>0</v>
      </c>
      <c r="E379" s="4">
        <f t="shared" si="11"/>
        <v>0</v>
      </c>
    </row>
    <row r="380" spans="1:5">
      <c r="A380" s="4">
        <v>378</v>
      </c>
      <c r="B380" s="4"/>
      <c r="C380" s="4"/>
      <c r="D380" s="4">
        <f t="shared" si="10"/>
        <v>0</v>
      </c>
      <c r="E380" s="4">
        <f t="shared" si="11"/>
        <v>0</v>
      </c>
    </row>
    <row r="381" spans="1:5">
      <c r="A381" s="4">
        <v>379</v>
      </c>
      <c r="B381" s="4"/>
      <c r="C381" s="4"/>
      <c r="D381" s="4">
        <f t="shared" si="10"/>
        <v>0</v>
      </c>
      <c r="E381" s="4">
        <f t="shared" si="11"/>
        <v>0</v>
      </c>
    </row>
    <row r="382" spans="1:5">
      <c r="A382" s="4">
        <v>380</v>
      </c>
      <c r="B382" s="4"/>
      <c r="C382" s="4"/>
      <c r="D382" s="4">
        <f t="shared" si="10"/>
        <v>0</v>
      </c>
      <c r="E382" s="4">
        <f t="shared" si="11"/>
        <v>0</v>
      </c>
    </row>
    <row r="383" spans="1:5">
      <c r="A383" s="4">
        <v>381</v>
      </c>
      <c r="B383" s="4"/>
      <c r="C383" s="4"/>
      <c r="D383" s="4">
        <f t="shared" si="10"/>
        <v>0</v>
      </c>
      <c r="E383" s="4">
        <f t="shared" si="11"/>
        <v>0</v>
      </c>
    </row>
    <row r="384" spans="1:5">
      <c r="A384" s="4">
        <v>382</v>
      </c>
      <c r="B384" s="4"/>
      <c r="C384" s="4"/>
      <c r="D384" s="4">
        <f t="shared" si="10"/>
        <v>0</v>
      </c>
      <c r="E384" s="4">
        <f t="shared" si="11"/>
        <v>0</v>
      </c>
    </row>
    <row r="385" spans="1:5">
      <c r="A385" s="4">
        <v>383</v>
      </c>
      <c r="B385" s="4"/>
      <c r="C385" s="4"/>
      <c r="D385" s="4">
        <f t="shared" si="10"/>
        <v>0</v>
      </c>
      <c r="E385" s="4">
        <f t="shared" si="11"/>
        <v>0</v>
      </c>
    </row>
    <row r="386" spans="1:5">
      <c r="A386" s="4">
        <v>384</v>
      </c>
      <c r="B386" s="4"/>
      <c r="C386" s="4"/>
      <c r="D386" s="4">
        <f t="shared" si="10"/>
        <v>0</v>
      </c>
      <c r="E386" s="4">
        <f t="shared" si="11"/>
        <v>0</v>
      </c>
    </row>
    <row r="387" spans="1:5">
      <c r="A387" s="4">
        <v>385</v>
      </c>
      <c r="B387" s="4"/>
      <c r="C387" s="4"/>
      <c r="D387" s="4">
        <f t="shared" si="10"/>
        <v>0</v>
      </c>
      <c r="E387" s="4">
        <f t="shared" si="11"/>
        <v>0</v>
      </c>
    </row>
    <row r="388" spans="1:5">
      <c r="A388" s="4">
        <v>386</v>
      </c>
      <c r="B388" s="4"/>
      <c r="C388" s="4"/>
      <c r="D388" s="4">
        <f t="shared" ref="D388:D451" si="12">C388*50/100</f>
        <v>0</v>
      </c>
      <c r="E388" s="4">
        <f t="shared" ref="E388:E451" si="13">D388*10.3/100</f>
        <v>0</v>
      </c>
    </row>
    <row r="389" spans="1:5">
      <c r="A389" s="4">
        <v>387</v>
      </c>
      <c r="B389" s="4"/>
      <c r="C389" s="4"/>
      <c r="D389" s="4">
        <f t="shared" si="12"/>
        <v>0</v>
      </c>
      <c r="E389" s="4">
        <f t="shared" si="13"/>
        <v>0</v>
      </c>
    </row>
    <row r="390" spans="1:5">
      <c r="A390" s="4">
        <v>388</v>
      </c>
      <c r="B390" s="4"/>
      <c r="C390" s="4"/>
      <c r="D390" s="4">
        <f t="shared" si="12"/>
        <v>0</v>
      </c>
      <c r="E390" s="4">
        <f t="shared" si="13"/>
        <v>0</v>
      </c>
    </row>
    <row r="391" spans="1:5">
      <c r="A391" s="4">
        <v>389</v>
      </c>
      <c r="B391" s="4"/>
      <c r="C391" s="4"/>
      <c r="D391" s="4">
        <f t="shared" si="12"/>
        <v>0</v>
      </c>
      <c r="E391" s="4">
        <f t="shared" si="13"/>
        <v>0</v>
      </c>
    </row>
    <row r="392" spans="1:5">
      <c r="A392" s="4">
        <v>390</v>
      </c>
      <c r="B392" s="4"/>
      <c r="C392" s="4"/>
      <c r="D392" s="4">
        <f t="shared" si="12"/>
        <v>0</v>
      </c>
      <c r="E392" s="4">
        <f t="shared" si="13"/>
        <v>0</v>
      </c>
    </row>
    <row r="393" spans="1:5">
      <c r="A393" s="4">
        <v>391</v>
      </c>
      <c r="B393" s="4"/>
      <c r="C393" s="4"/>
      <c r="D393" s="4">
        <f t="shared" si="12"/>
        <v>0</v>
      </c>
      <c r="E393" s="4">
        <f t="shared" si="13"/>
        <v>0</v>
      </c>
    </row>
    <row r="394" spans="1:5">
      <c r="A394" s="4">
        <v>392</v>
      </c>
      <c r="B394" s="4"/>
      <c r="C394" s="4"/>
      <c r="D394" s="4">
        <f t="shared" si="12"/>
        <v>0</v>
      </c>
      <c r="E394" s="4">
        <f t="shared" si="13"/>
        <v>0</v>
      </c>
    </row>
    <row r="395" spans="1:5">
      <c r="A395" s="4">
        <v>393</v>
      </c>
      <c r="B395" s="4"/>
      <c r="C395" s="4"/>
      <c r="D395" s="4">
        <f t="shared" si="12"/>
        <v>0</v>
      </c>
      <c r="E395" s="4">
        <f t="shared" si="13"/>
        <v>0</v>
      </c>
    </row>
    <row r="396" spans="1:5">
      <c r="A396" s="4">
        <v>394</v>
      </c>
      <c r="B396" s="4"/>
      <c r="C396" s="4"/>
      <c r="D396" s="4">
        <f t="shared" si="12"/>
        <v>0</v>
      </c>
      <c r="E396" s="4">
        <f t="shared" si="13"/>
        <v>0</v>
      </c>
    </row>
    <row r="397" spans="1:5">
      <c r="A397" s="4">
        <v>395</v>
      </c>
      <c r="B397" s="4"/>
      <c r="C397" s="4"/>
      <c r="D397" s="4">
        <f t="shared" si="12"/>
        <v>0</v>
      </c>
      <c r="E397" s="4">
        <f t="shared" si="13"/>
        <v>0</v>
      </c>
    </row>
    <row r="398" spans="1:5">
      <c r="A398" s="4">
        <v>396</v>
      </c>
      <c r="B398" s="4"/>
      <c r="C398" s="4"/>
      <c r="D398" s="4">
        <f t="shared" si="12"/>
        <v>0</v>
      </c>
      <c r="E398" s="4">
        <f t="shared" si="13"/>
        <v>0</v>
      </c>
    </row>
    <row r="399" spans="1:5">
      <c r="A399" s="4">
        <v>397</v>
      </c>
      <c r="B399" s="4"/>
      <c r="C399" s="4"/>
      <c r="D399" s="4">
        <f t="shared" si="12"/>
        <v>0</v>
      </c>
      <c r="E399" s="4">
        <f t="shared" si="13"/>
        <v>0</v>
      </c>
    </row>
    <row r="400" spans="1:5">
      <c r="A400" s="4">
        <v>398</v>
      </c>
      <c r="B400" s="4"/>
      <c r="C400" s="4"/>
      <c r="D400" s="4">
        <f t="shared" si="12"/>
        <v>0</v>
      </c>
      <c r="E400" s="4">
        <f t="shared" si="13"/>
        <v>0</v>
      </c>
    </row>
    <row r="401" spans="1:5">
      <c r="A401" s="4">
        <v>399</v>
      </c>
      <c r="B401" s="4"/>
      <c r="C401" s="4"/>
      <c r="D401" s="4">
        <f t="shared" si="12"/>
        <v>0</v>
      </c>
      <c r="E401" s="4">
        <f t="shared" si="13"/>
        <v>0</v>
      </c>
    </row>
    <row r="402" spans="1:5">
      <c r="A402" s="4">
        <v>400</v>
      </c>
      <c r="B402" s="4"/>
      <c r="C402" s="4"/>
      <c r="D402" s="4">
        <f t="shared" si="12"/>
        <v>0</v>
      </c>
      <c r="E402" s="4">
        <f t="shared" si="13"/>
        <v>0</v>
      </c>
    </row>
    <row r="403" spans="1:5">
      <c r="A403" s="4">
        <v>401</v>
      </c>
      <c r="B403" s="4"/>
      <c r="C403" s="4"/>
      <c r="D403" s="4">
        <f t="shared" si="12"/>
        <v>0</v>
      </c>
      <c r="E403" s="4">
        <f t="shared" si="13"/>
        <v>0</v>
      </c>
    </row>
    <row r="404" spans="1:5">
      <c r="A404" s="4">
        <v>402</v>
      </c>
      <c r="B404" s="4"/>
      <c r="C404" s="4"/>
      <c r="D404" s="4">
        <f t="shared" si="12"/>
        <v>0</v>
      </c>
      <c r="E404" s="4">
        <f t="shared" si="13"/>
        <v>0</v>
      </c>
    </row>
    <row r="405" spans="1:5">
      <c r="A405" s="4">
        <v>403</v>
      </c>
      <c r="B405" s="4"/>
      <c r="C405" s="4"/>
      <c r="D405" s="4">
        <f t="shared" si="12"/>
        <v>0</v>
      </c>
      <c r="E405" s="4">
        <f t="shared" si="13"/>
        <v>0</v>
      </c>
    </row>
    <row r="406" spans="1:5">
      <c r="A406" s="4">
        <v>404</v>
      </c>
      <c r="B406" s="4"/>
      <c r="C406" s="4"/>
      <c r="D406" s="4">
        <f t="shared" si="12"/>
        <v>0</v>
      </c>
      <c r="E406" s="4">
        <f t="shared" si="13"/>
        <v>0</v>
      </c>
    </row>
    <row r="407" spans="1:5">
      <c r="A407" s="4">
        <v>405</v>
      </c>
      <c r="B407" s="4"/>
      <c r="C407" s="4"/>
      <c r="D407" s="4">
        <f t="shared" si="12"/>
        <v>0</v>
      </c>
      <c r="E407" s="4">
        <f t="shared" si="13"/>
        <v>0</v>
      </c>
    </row>
    <row r="408" spans="1:5">
      <c r="A408" s="4">
        <v>406</v>
      </c>
      <c r="B408" s="4"/>
      <c r="C408" s="4"/>
      <c r="D408" s="4">
        <f t="shared" si="12"/>
        <v>0</v>
      </c>
      <c r="E408" s="4">
        <f t="shared" si="13"/>
        <v>0</v>
      </c>
    </row>
    <row r="409" spans="1:5">
      <c r="A409" s="4">
        <v>407</v>
      </c>
      <c r="B409" s="4"/>
      <c r="C409" s="4"/>
      <c r="D409" s="4">
        <f t="shared" si="12"/>
        <v>0</v>
      </c>
      <c r="E409" s="4">
        <f t="shared" si="13"/>
        <v>0</v>
      </c>
    </row>
    <row r="410" spans="1:5">
      <c r="A410" s="4">
        <v>408</v>
      </c>
      <c r="B410" s="4"/>
      <c r="C410" s="4"/>
      <c r="D410" s="4">
        <f t="shared" si="12"/>
        <v>0</v>
      </c>
      <c r="E410" s="4">
        <f t="shared" si="13"/>
        <v>0</v>
      </c>
    </row>
    <row r="411" spans="1:5">
      <c r="A411" s="4">
        <v>409</v>
      </c>
      <c r="B411" s="4"/>
      <c r="C411" s="4"/>
      <c r="D411" s="4">
        <f t="shared" si="12"/>
        <v>0</v>
      </c>
      <c r="E411" s="4">
        <f t="shared" si="13"/>
        <v>0</v>
      </c>
    </row>
    <row r="412" spans="1:5">
      <c r="A412" s="4">
        <v>410</v>
      </c>
      <c r="B412" s="4"/>
      <c r="C412" s="4"/>
      <c r="D412" s="4">
        <f t="shared" si="12"/>
        <v>0</v>
      </c>
      <c r="E412" s="4">
        <f t="shared" si="13"/>
        <v>0</v>
      </c>
    </row>
    <row r="413" spans="1:5">
      <c r="A413" s="4">
        <v>411</v>
      </c>
      <c r="B413" s="4"/>
      <c r="C413" s="4"/>
      <c r="D413" s="4">
        <f t="shared" si="12"/>
        <v>0</v>
      </c>
      <c r="E413" s="4">
        <f t="shared" si="13"/>
        <v>0</v>
      </c>
    </row>
    <row r="414" spans="1:5">
      <c r="A414" s="4">
        <v>412</v>
      </c>
      <c r="B414" s="4"/>
      <c r="C414" s="4"/>
      <c r="D414" s="4">
        <f t="shared" si="12"/>
        <v>0</v>
      </c>
      <c r="E414" s="4">
        <f t="shared" si="13"/>
        <v>0</v>
      </c>
    </row>
    <row r="415" spans="1:5">
      <c r="A415" s="4">
        <v>413</v>
      </c>
      <c r="B415" s="4"/>
      <c r="C415" s="4"/>
      <c r="D415" s="4">
        <f t="shared" si="12"/>
        <v>0</v>
      </c>
      <c r="E415" s="4">
        <f t="shared" si="13"/>
        <v>0</v>
      </c>
    </row>
    <row r="416" spans="1:5">
      <c r="A416" s="4">
        <v>414</v>
      </c>
      <c r="B416" s="4"/>
      <c r="C416" s="4"/>
      <c r="D416" s="4">
        <f t="shared" si="12"/>
        <v>0</v>
      </c>
      <c r="E416" s="4">
        <f t="shared" si="13"/>
        <v>0</v>
      </c>
    </row>
    <row r="417" spans="1:5">
      <c r="A417" s="4">
        <v>415</v>
      </c>
      <c r="B417" s="4"/>
      <c r="C417" s="4"/>
      <c r="D417" s="4">
        <f t="shared" si="12"/>
        <v>0</v>
      </c>
      <c r="E417" s="4">
        <f t="shared" si="13"/>
        <v>0</v>
      </c>
    </row>
    <row r="418" spans="1:5">
      <c r="A418" s="4">
        <v>416</v>
      </c>
      <c r="B418" s="4"/>
      <c r="C418" s="4"/>
      <c r="D418" s="4">
        <f t="shared" si="12"/>
        <v>0</v>
      </c>
      <c r="E418" s="4">
        <f t="shared" si="13"/>
        <v>0</v>
      </c>
    </row>
    <row r="419" spans="1:5">
      <c r="A419" s="4">
        <v>417</v>
      </c>
      <c r="B419" s="4"/>
      <c r="C419" s="4"/>
      <c r="D419" s="4">
        <f t="shared" si="12"/>
        <v>0</v>
      </c>
      <c r="E419" s="4">
        <f t="shared" si="13"/>
        <v>0</v>
      </c>
    </row>
    <row r="420" spans="1:5">
      <c r="A420" s="4">
        <v>418</v>
      </c>
      <c r="B420" s="4"/>
      <c r="C420" s="4"/>
      <c r="D420" s="4">
        <f t="shared" si="12"/>
        <v>0</v>
      </c>
      <c r="E420" s="4">
        <f t="shared" si="13"/>
        <v>0</v>
      </c>
    </row>
    <row r="421" spans="1:5">
      <c r="A421" s="4">
        <v>419</v>
      </c>
      <c r="B421" s="4"/>
      <c r="C421" s="4"/>
      <c r="D421" s="4">
        <f t="shared" si="12"/>
        <v>0</v>
      </c>
      <c r="E421" s="4">
        <f t="shared" si="13"/>
        <v>0</v>
      </c>
    </row>
    <row r="422" spans="1:5">
      <c r="A422" s="4">
        <v>420</v>
      </c>
      <c r="B422" s="4"/>
      <c r="C422" s="4"/>
      <c r="D422" s="4">
        <f t="shared" si="12"/>
        <v>0</v>
      </c>
      <c r="E422" s="4">
        <f t="shared" si="13"/>
        <v>0</v>
      </c>
    </row>
    <row r="423" spans="1:5">
      <c r="A423" s="4">
        <v>421</v>
      </c>
      <c r="B423" s="4"/>
      <c r="C423" s="4"/>
      <c r="D423" s="4">
        <f t="shared" si="12"/>
        <v>0</v>
      </c>
      <c r="E423" s="4">
        <f t="shared" si="13"/>
        <v>0</v>
      </c>
    </row>
    <row r="424" spans="1:5">
      <c r="A424" s="4">
        <v>422</v>
      </c>
      <c r="B424" s="4"/>
      <c r="C424" s="4"/>
      <c r="D424" s="4">
        <f t="shared" si="12"/>
        <v>0</v>
      </c>
      <c r="E424" s="4">
        <f t="shared" si="13"/>
        <v>0</v>
      </c>
    </row>
    <row r="425" spans="1:5">
      <c r="A425" s="4">
        <v>423</v>
      </c>
      <c r="B425" s="4"/>
      <c r="C425" s="4"/>
      <c r="D425" s="4">
        <f t="shared" si="12"/>
        <v>0</v>
      </c>
      <c r="E425" s="4">
        <f t="shared" si="13"/>
        <v>0</v>
      </c>
    </row>
    <row r="426" spans="1:5">
      <c r="A426" s="4">
        <v>424</v>
      </c>
      <c r="B426" s="4"/>
      <c r="C426" s="4"/>
      <c r="D426" s="4">
        <f t="shared" si="12"/>
        <v>0</v>
      </c>
      <c r="E426" s="4">
        <f t="shared" si="13"/>
        <v>0</v>
      </c>
    </row>
    <row r="427" spans="1:5">
      <c r="A427" s="4">
        <v>425</v>
      </c>
      <c r="B427" s="4"/>
      <c r="C427" s="4"/>
      <c r="D427" s="4">
        <f t="shared" si="12"/>
        <v>0</v>
      </c>
      <c r="E427" s="4">
        <f t="shared" si="13"/>
        <v>0</v>
      </c>
    </row>
    <row r="428" spans="1:5">
      <c r="A428" s="4">
        <v>426</v>
      </c>
      <c r="B428" s="4"/>
      <c r="C428" s="4"/>
      <c r="D428" s="4">
        <f t="shared" si="12"/>
        <v>0</v>
      </c>
      <c r="E428" s="4">
        <f t="shared" si="13"/>
        <v>0</v>
      </c>
    </row>
    <row r="429" spans="1:5">
      <c r="A429" s="4">
        <v>427</v>
      </c>
      <c r="B429" s="4"/>
      <c r="C429" s="4"/>
      <c r="D429" s="4">
        <f t="shared" si="12"/>
        <v>0</v>
      </c>
      <c r="E429" s="4">
        <f t="shared" si="13"/>
        <v>0</v>
      </c>
    </row>
    <row r="430" spans="1:5">
      <c r="A430" s="4">
        <v>428</v>
      </c>
      <c r="B430" s="4"/>
      <c r="C430" s="4"/>
      <c r="D430" s="4">
        <f t="shared" si="12"/>
        <v>0</v>
      </c>
      <c r="E430" s="4">
        <f t="shared" si="13"/>
        <v>0</v>
      </c>
    </row>
    <row r="431" spans="1:5">
      <c r="A431" s="4">
        <v>429</v>
      </c>
      <c r="B431" s="4"/>
      <c r="C431" s="4"/>
      <c r="D431" s="4">
        <f t="shared" si="12"/>
        <v>0</v>
      </c>
      <c r="E431" s="4">
        <f t="shared" si="13"/>
        <v>0</v>
      </c>
    </row>
    <row r="432" spans="1:5">
      <c r="A432" s="4">
        <v>430</v>
      </c>
      <c r="B432" s="4"/>
      <c r="C432" s="4"/>
      <c r="D432" s="4">
        <f t="shared" si="12"/>
        <v>0</v>
      </c>
      <c r="E432" s="4">
        <f t="shared" si="13"/>
        <v>0</v>
      </c>
    </row>
    <row r="433" spans="1:5">
      <c r="A433" s="4">
        <v>431</v>
      </c>
      <c r="B433" s="4"/>
      <c r="C433" s="4"/>
      <c r="D433" s="4">
        <f t="shared" si="12"/>
        <v>0</v>
      </c>
      <c r="E433" s="4">
        <f t="shared" si="13"/>
        <v>0</v>
      </c>
    </row>
    <row r="434" spans="1:5">
      <c r="A434" s="4">
        <v>432</v>
      </c>
      <c r="B434" s="4"/>
      <c r="C434" s="4"/>
      <c r="D434" s="4">
        <f t="shared" si="12"/>
        <v>0</v>
      </c>
      <c r="E434" s="4">
        <f t="shared" si="13"/>
        <v>0</v>
      </c>
    </row>
    <row r="435" spans="1:5">
      <c r="A435" s="4">
        <v>433</v>
      </c>
      <c r="B435" s="4"/>
      <c r="C435" s="4"/>
      <c r="D435" s="4">
        <f t="shared" si="12"/>
        <v>0</v>
      </c>
      <c r="E435" s="4">
        <f t="shared" si="13"/>
        <v>0</v>
      </c>
    </row>
    <row r="436" spans="1:5">
      <c r="A436" s="4">
        <v>434</v>
      </c>
      <c r="B436" s="4"/>
      <c r="C436" s="4"/>
      <c r="D436" s="4">
        <f t="shared" si="12"/>
        <v>0</v>
      </c>
      <c r="E436" s="4">
        <f t="shared" si="13"/>
        <v>0</v>
      </c>
    </row>
    <row r="437" spans="1:5">
      <c r="A437" s="4">
        <v>435</v>
      </c>
      <c r="B437" s="4"/>
      <c r="C437" s="4"/>
      <c r="D437" s="4">
        <f t="shared" si="12"/>
        <v>0</v>
      </c>
      <c r="E437" s="4">
        <f t="shared" si="13"/>
        <v>0</v>
      </c>
    </row>
    <row r="438" spans="1:5">
      <c r="A438" s="4">
        <v>436</v>
      </c>
      <c r="B438" s="4"/>
      <c r="C438" s="4"/>
      <c r="D438" s="4">
        <f t="shared" si="12"/>
        <v>0</v>
      </c>
      <c r="E438" s="4">
        <f t="shared" si="13"/>
        <v>0</v>
      </c>
    </row>
    <row r="439" spans="1:5">
      <c r="A439" s="4">
        <v>437</v>
      </c>
      <c r="B439" s="4"/>
      <c r="C439" s="4"/>
      <c r="D439" s="4">
        <f t="shared" si="12"/>
        <v>0</v>
      </c>
      <c r="E439" s="4">
        <f t="shared" si="13"/>
        <v>0</v>
      </c>
    </row>
    <row r="440" spans="1:5">
      <c r="A440" s="4">
        <v>438</v>
      </c>
      <c r="B440" s="4"/>
      <c r="C440" s="4"/>
      <c r="D440" s="4">
        <f t="shared" si="12"/>
        <v>0</v>
      </c>
      <c r="E440" s="4">
        <f t="shared" si="13"/>
        <v>0</v>
      </c>
    </row>
    <row r="441" spans="1:5">
      <c r="A441" s="4">
        <v>439</v>
      </c>
      <c r="B441" s="4"/>
      <c r="C441" s="4"/>
      <c r="D441" s="4">
        <f t="shared" si="12"/>
        <v>0</v>
      </c>
      <c r="E441" s="4">
        <f t="shared" si="13"/>
        <v>0</v>
      </c>
    </row>
    <row r="442" spans="1:5">
      <c r="A442" s="4">
        <v>440</v>
      </c>
      <c r="B442" s="4"/>
      <c r="C442" s="4"/>
      <c r="D442" s="4">
        <f t="shared" si="12"/>
        <v>0</v>
      </c>
      <c r="E442" s="4">
        <f t="shared" si="13"/>
        <v>0</v>
      </c>
    </row>
    <row r="443" spans="1:5">
      <c r="A443" s="4">
        <v>441</v>
      </c>
      <c r="B443" s="4"/>
      <c r="C443" s="4"/>
      <c r="D443" s="4">
        <f t="shared" si="12"/>
        <v>0</v>
      </c>
      <c r="E443" s="4">
        <f t="shared" si="13"/>
        <v>0</v>
      </c>
    </row>
    <row r="444" spans="1:5">
      <c r="A444" s="4">
        <v>442</v>
      </c>
      <c r="B444" s="4"/>
      <c r="C444" s="4"/>
      <c r="D444" s="4">
        <f t="shared" si="12"/>
        <v>0</v>
      </c>
      <c r="E444" s="4">
        <f t="shared" si="13"/>
        <v>0</v>
      </c>
    </row>
    <row r="445" spans="1:5">
      <c r="A445" s="4">
        <v>443</v>
      </c>
      <c r="B445" s="4"/>
      <c r="C445" s="4"/>
      <c r="D445" s="4">
        <f t="shared" si="12"/>
        <v>0</v>
      </c>
      <c r="E445" s="4">
        <f t="shared" si="13"/>
        <v>0</v>
      </c>
    </row>
    <row r="446" spans="1:5">
      <c r="A446" s="4">
        <v>444</v>
      </c>
      <c r="B446" s="4"/>
      <c r="C446" s="4"/>
      <c r="D446" s="4">
        <f t="shared" si="12"/>
        <v>0</v>
      </c>
      <c r="E446" s="4">
        <f t="shared" si="13"/>
        <v>0</v>
      </c>
    </row>
    <row r="447" spans="1:5">
      <c r="A447" s="4">
        <v>445</v>
      </c>
      <c r="B447" s="4"/>
      <c r="C447" s="4"/>
      <c r="D447" s="4">
        <f t="shared" si="12"/>
        <v>0</v>
      </c>
      <c r="E447" s="4">
        <f t="shared" si="13"/>
        <v>0</v>
      </c>
    </row>
    <row r="448" spans="1:5">
      <c r="A448" s="4">
        <v>446</v>
      </c>
      <c r="B448" s="4"/>
      <c r="C448" s="4"/>
      <c r="D448" s="4">
        <f t="shared" si="12"/>
        <v>0</v>
      </c>
      <c r="E448" s="4">
        <f t="shared" si="13"/>
        <v>0</v>
      </c>
    </row>
    <row r="449" spans="1:5">
      <c r="A449" s="4">
        <v>447</v>
      </c>
      <c r="B449" s="4"/>
      <c r="C449" s="4"/>
      <c r="D449" s="4">
        <f t="shared" si="12"/>
        <v>0</v>
      </c>
      <c r="E449" s="4">
        <f t="shared" si="13"/>
        <v>0</v>
      </c>
    </row>
    <row r="450" spans="1:5">
      <c r="A450" s="4">
        <v>448</v>
      </c>
      <c r="B450" s="4"/>
      <c r="C450" s="4"/>
      <c r="D450" s="4">
        <f t="shared" si="12"/>
        <v>0</v>
      </c>
      <c r="E450" s="4">
        <f t="shared" si="13"/>
        <v>0</v>
      </c>
    </row>
    <row r="451" spans="1:5">
      <c r="A451" s="4">
        <v>449</v>
      </c>
      <c r="B451" s="4"/>
      <c r="C451" s="4"/>
      <c r="D451" s="4">
        <f t="shared" si="12"/>
        <v>0</v>
      </c>
      <c r="E451" s="4">
        <f t="shared" si="13"/>
        <v>0</v>
      </c>
    </row>
    <row r="452" spans="1:5">
      <c r="A452" s="4">
        <v>450</v>
      </c>
      <c r="B452" s="4"/>
      <c r="C452" s="4"/>
      <c r="D452" s="4">
        <f t="shared" ref="D452:D506" si="14">C452*50/100</f>
        <v>0</v>
      </c>
      <c r="E452" s="4">
        <f t="shared" ref="E452:E506" si="15">D452*10.3/100</f>
        <v>0</v>
      </c>
    </row>
    <row r="453" spans="1:5">
      <c r="A453" s="4">
        <v>451</v>
      </c>
      <c r="B453" s="4"/>
      <c r="C453" s="4"/>
      <c r="D453" s="4">
        <f t="shared" si="14"/>
        <v>0</v>
      </c>
      <c r="E453" s="4">
        <f t="shared" si="15"/>
        <v>0</v>
      </c>
    </row>
    <row r="454" spans="1:5">
      <c r="A454" s="4">
        <v>452</v>
      </c>
      <c r="B454" s="4"/>
      <c r="C454" s="4"/>
      <c r="D454" s="4">
        <f t="shared" si="14"/>
        <v>0</v>
      </c>
      <c r="E454" s="4">
        <f t="shared" si="15"/>
        <v>0</v>
      </c>
    </row>
    <row r="455" spans="1:5">
      <c r="A455" s="4">
        <v>453</v>
      </c>
      <c r="B455" s="4"/>
      <c r="C455" s="4"/>
      <c r="D455" s="4">
        <f t="shared" si="14"/>
        <v>0</v>
      </c>
      <c r="E455" s="4">
        <f t="shared" si="15"/>
        <v>0</v>
      </c>
    </row>
    <row r="456" spans="1:5">
      <c r="A456" s="4">
        <v>454</v>
      </c>
      <c r="B456" s="4"/>
      <c r="C456" s="4"/>
      <c r="D456" s="4">
        <f t="shared" si="14"/>
        <v>0</v>
      </c>
      <c r="E456" s="4">
        <f t="shared" si="15"/>
        <v>0</v>
      </c>
    </row>
    <row r="457" spans="1:5">
      <c r="A457" s="4">
        <v>455</v>
      </c>
      <c r="B457" s="4"/>
      <c r="C457" s="4"/>
      <c r="D457" s="4">
        <f t="shared" si="14"/>
        <v>0</v>
      </c>
      <c r="E457" s="4">
        <f t="shared" si="15"/>
        <v>0</v>
      </c>
    </row>
    <row r="458" spans="1:5">
      <c r="A458" s="4">
        <v>456</v>
      </c>
      <c r="B458" s="4"/>
      <c r="C458" s="4"/>
      <c r="D458" s="4">
        <f t="shared" si="14"/>
        <v>0</v>
      </c>
      <c r="E458" s="4">
        <f t="shared" si="15"/>
        <v>0</v>
      </c>
    </row>
    <row r="459" spans="1:5">
      <c r="A459" s="4">
        <v>457</v>
      </c>
      <c r="B459" s="4"/>
      <c r="C459" s="4"/>
      <c r="D459" s="4">
        <f t="shared" si="14"/>
        <v>0</v>
      </c>
      <c r="E459" s="4">
        <f t="shared" si="15"/>
        <v>0</v>
      </c>
    </row>
    <row r="460" spans="1:5">
      <c r="A460" s="4">
        <v>458</v>
      </c>
      <c r="B460" s="4"/>
      <c r="C460" s="4"/>
      <c r="D460" s="4">
        <f t="shared" si="14"/>
        <v>0</v>
      </c>
      <c r="E460" s="4">
        <f t="shared" si="15"/>
        <v>0</v>
      </c>
    </row>
    <row r="461" spans="1:5">
      <c r="A461" s="4">
        <v>459</v>
      </c>
      <c r="B461" s="4"/>
      <c r="C461" s="4"/>
      <c r="D461" s="4">
        <f t="shared" si="14"/>
        <v>0</v>
      </c>
      <c r="E461" s="4">
        <f t="shared" si="15"/>
        <v>0</v>
      </c>
    </row>
    <row r="462" spans="1:5">
      <c r="A462" s="4">
        <v>460</v>
      </c>
      <c r="B462" s="4"/>
      <c r="C462" s="4"/>
      <c r="D462" s="4">
        <f t="shared" si="14"/>
        <v>0</v>
      </c>
      <c r="E462" s="4">
        <f t="shared" si="15"/>
        <v>0</v>
      </c>
    </row>
    <row r="463" spans="1:5">
      <c r="A463" s="4">
        <v>461</v>
      </c>
      <c r="B463" s="4"/>
      <c r="C463" s="4"/>
      <c r="D463" s="4">
        <f t="shared" si="14"/>
        <v>0</v>
      </c>
      <c r="E463" s="4">
        <f t="shared" si="15"/>
        <v>0</v>
      </c>
    </row>
    <row r="464" spans="1:5">
      <c r="A464" s="4">
        <v>462</v>
      </c>
      <c r="B464" s="4"/>
      <c r="C464" s="4"/>
      <c r="D464" s="4">
        <f t="shared" si="14"/>
        <v>0</v>
      </c>
      <c r="E464" s="4">
        <f t="shared" si="15"/>
        <v>0</v>
      </c>
    </row>
    <row r="465" spans="1:5">
      <c r="A465" s="4">
        <v>463</v>
      </c>
      <c r="B465" s="4"/>
      <c r="C465" s="4"/>
      <c r="D465" s="4">
        <f t="shared" si="14"/>
        <v>0</v>
      </c>
      <c r="E465" s="4">
        <f t="shared" si="15"/>
        <v>0</v>
      </c>
    </row>
    <row r="466" spans="1:5">
      <c r="A466" s="4">
        <v>464</v>
      </c>
      <c r="B466" s="4"/>
      <c r="C466" s="4"/>
      <c r="D466" s="4">
        <f t="shared" si="14"/>
        <v>0</v>
      </c>
      <c r="E466" s="4">
        <f t="shared" si="15"/>
        <v>0</v>
      </c>
    </row>
    <row r="467" spans="1:5">
      <c r="A467" s="4">
        <v>465</v>
      </c>
      <c r="B467" s="4"/>
      <c r="C467" s="4"/>
      <c r="D467" s="4">
        <f t="shared" si="14"/>
        <v>0</v>
      </c>
      <c r="E467" s="4">
        <f t="shared" si="15"/>
        <v>0</v>
      </c>
    </row>
    <row r="468" spans="1:5">
      <c r="A468" s="4">
        <v>466</v>
      </c>
      <c r="B468" s="4"/>
      <c r="C468" s="4"/>
      <c r="D468" s="4">
        <f t="shared" si="14"/>
        <v>0</v>
      </c>
      <c r="E468" s="4">
        <f t="shared" si="15"/>
        <v>0</v>
      </c>
    </row>
    <row r="469" spans="1:5">
      <c r="A469" s="4">
        <v>467</v>
      </c>
      <c r="B469" s="4"/>
      <c r="C469" s="4"/>
      <c r="D469" s="4">
        <f t="shared" si="14"/>
        <v>0</v>
      </c>
      <c r="E469" s="4">
        <f t="shared" si="15"/>
        <v>0</v>
      </c>
    </row>
    <row r="470" spans="1:5">
      <c r="A470" s="4">
        <v>468</v>
      </c>
      <c r="B470" s="4"/>
      <c r="C470" s="4"/>
      <c r="D470" s="4">
        <f t="shared" si="14"/>
        <v>0</v>
      </c>
      <c r="E470" s="4">
        <f t="shared" si="15"/>
        <v>0</v>
      </c>
    </row>
    <row r="471" spans="1:5">
      <c r="A471" s="4">
        <v>469</v>
      </c>
      <c r="B471" s="4"/>
      <c r="C471" s="4"/>
      <c r="D471" s="4">
        <f t="shared" si="14"/>
        <v>0</v>
      </c>
      <c r="E471" s="4">
        <f t="shared" si="15"/>
        <v>0</v>
      </c>
    </row>
    <row r="472" spans="1:5">
      <c r="A472" s="4">
        <v>470</v>
      </c>
      <c r="B472" s="4"/>
      <c r="C472" s="4"/>
      <c r="D472" s="4">
        <f t="shared" si="14"/>
        <v>0</v>
      </c>
      <c r="E472" s="4">
        <f t="shared" si="15"/>
        <v>0</v>
      </c>
    </row>
    <row r="473" spans="1:5">
      <c r="A473" s="4">
        <v>471</v>
      </c>
      <c r="B473" s="4"/>
      <c r="C473" s="4"/>
      <c r="D473" s="4">
        <f t="shared" si="14"/>
        <v>0</v>
      </c>
      <c r="E473" s="4">
        <f t="shared" si="15"/>
        <v>0</v>
      </c>
    </row>
    <row r="474" spans="1:5">
      <c r="A474" s="4">
        <v>472</v>
      </c>
      <c r="B474" s="4"/>
      <c r="C474" s="4"/>
      <c r="D474" s="4">
        <f t="shared" si="14"/>
        <v>0</v>
      </c>
      <c r="E474" s="4">
        <f t="shared" si="15"/>
        <v>0</v>
      </c>
    </row>
    <row r="475" spans="1:5">
      <c r="A475" s="4">
        <v>473</v>
      </c>
      <c r="B475" s="4"/>
      <c r="C475" s="4"/>
      <c r="D475" s="4">
        <f t="shared" si="14"/>
        <v>0</v>
      </c>
      <c r="E475" s="4">
        <f t="shared" si="15"/>
        <v>0</v>
      </c>
    </row>
    <row r="476" spans="1:5">
      <c r="A476" s="4">
        <v>474</v>
      </c>
      <c r="B476" s="4"/>
      <c r="C476" s="4"/>
      <c r="D476" s="4">
        <f t="shared" si="14"/>
        <v>0</v>
      </c>
      <c r="E476" s="4">
        <f t="shared" si="15"/>
        <v>0</v>
      </c>
    </row>
    <row r="477" spans="1:5">
      <c r="A477" s="4">
        <v>475</v>
      </c>
      <c r="B477" s="4"/>
      <c r="C477" s="4"/>
      <c r="D477" s="4">
        <f t="shared" si="14"/>
        <v>0</v>
      </c>
      <c r="E477" s="4">
        <f t="shared" si="15"/>
        <v>0</v>
      </c>
    </row>
    <row r="478" spans="1:5">
      <c r="A478" s="4">
        <v>476</v>
      </c>
      <c r="B478" s="4"/>
      <c r="C478" s="4"/>
      <c r="D478" s="4">
        <f t="shared" si="14"/>
        <v>0</v>
      </c>
      <c r="E478" s="4">
        <f t="shared" si="15"/>
        <v>0</v>
      </c>
    </row>
    <row r="479" spans="1:5">
      <c r="A479" s="4">
        <v>477</v>
      </c>
      <c r="B479" s="4"/>
      <c r="C479" s="4"/>
      <c r="D479" s="4">
        <f t="shared" si="14"/>
        <v>0</v>
      </c>
      <c r="E479" s="4">
        <f t="shared" si="15"/>
        <v>0</v>
      </c>
    </row>
    <row r="480" spans="1:5">
      <c r="A480" s="4">
        <v>478</v>
      </c>
      <c r="B480" s="4"/>
      <c r="C480" s="4"/>
      <c r="D480" s="4">
        <f t="shared" si="14"/>
        <v>0</v>
      </c>
      <c r="E480" s="4">
        <f t="shared" si="15"/>
        <v>0</v>
      </c>
    </row>
    <row r="481" spans="1:5">
      <c r="A481" s="4">
        <v>479</v>
      </c>
      <c r="B481" s="4"/>
      <c r="C481" s="4"/>
      <c r="D481" s="4">
        <f t="shared" si="14"/>
        <v>0</v>
      </c>
      <c r="E481" s="4">
        <f t="shared" si="15"/>
        <v>0</v>
      </c>
    </row>
    <row r="482" spans="1:5">
      <c r="A482" s="4">
        <v>480</v>
      </c>
      <c r="B482" s="4"/>
      <c r="C482" s="4"/>
      <c r="D482" s="4">
        <f t="shared" si="14"/>
        <v>0</v>
      </c>
      <c r="E482" s="4">
        <f t="shared" si="15"/>
        <v>0</v>
      </c>
    </row>
    <row r="483" spans="1:5">
      <c r="A483" s="4">
        <v>481</v>
      </c>
      <c r="B483" s="4"/>
      <c r="C483" s="4"/>
      <c r="D483" s="4">
        <f t="shared" si="14"/>
        <v>0</v>
      </c>
      <c r="E483" s="4">
        <f t="shared" si="15"/>
        <v>0</v>
      </c>
    </row>
    <row r="484" spans="1:5">
      <c r="A484" s="4">
        <v>482</v>
      </c>
      <c r="B484" s="4"/>
      <c r="C484" s="4"/>
      <c r="D484" s="4">
        <f t="shared" si="14"/>
        <v>0</v>
      </c>
      <c r="E484" s="4">
        <f t="shared" si="15"/>
        <v>0</v>
      </c>
    </row>
    <row r="485" spans="1:5">
      <c r="A485" s="4">
        <v>483</v>
      </c>
      <c r="B485" s="4"/>
      <c r="C485" s="4"/>
      <c r="D485" s="4">
        <f t="shared" si="14"/>
        <v>0</v>
      </c>
      <c r="E485" s="4">
        <f t="shared" si="15"/>
        <v>0</v>
      </c>
    </row>
    <row r="486" spans="1:5">
      <c r="A486" s="4">
        <v>484</v>
      </c>
      <c r="B486" s="4"/>
      <c r="C486" s="4"/>
      <c r="D486" s="4">
        <f t="shared" si="14"/>
        <v>0</v>
      </c>
      <c r="E486" s="4">
        <f t="shared" si="15"/>
        <v>0</v>
      </c>
    </row>
    <row r="487" spans="1:5">
      <c r="A487" s="4">
        <v>485</v>
      </c>
      <c r="B487" s="4"/>
      <c r="C487" s="4"/>
      <c r="D487" s="4">
        <f t="shared" si="14"/>
        <v>0</v>
      </c>
      <c r="E487" s="4">
        <f t="shared" si="15"/>
        <v>0</v>
      </c>
    </row>
    <row r="488" spans="1:5">
      <c r="A488" s="4">
        <v>486</v>
      </c>
      <c r="B488" s="4"/>
      <c r="C488" s="4"/>
      <c r="D488" s="4">
        <f t="shared" si="14"/>
        <v>0</v>
      </c>
      <c r="E488" s="4">
        <f t="shared" si="15"/>
        <v>0</v>
      </c>
    </row>
    <row r="489" spans="1:5">
      <c r="A489" s="4">
        <v>487</v>
      </c>
      <c r="B489" s="4"/>
      <c r="C489" s="4"/>
      <c r="D489" s="4">
        <f t="shared" si="14"/>
        <v>0</v>
      </c>
      <c r="E489" s="4">
        <f t="shared" si="15"/>
        <v>0</v>
      </c>
    </row>
    <row r="490" spans="1:5">
      <c r="A490" s="4">
        <v>488</v>
      </c>
      <c r="B490" s="4"/>
      <c r="C490" s="4"/>
      <c r="D490" s="4">
        <f t="shared" si="14"/>
        <v>0</v>
      </c>
      <c r="E490" s="4">
        <f t="shared" si="15"/>
        <v>0</v>
      </c>
    </row>
    <row r="491" spans="1:5">
      <c r="A491" s="4">
        <v>489</v>
      </c>
      <c r="B491" s="4"/>
      <c r="C491" s="4"/>
      <c r="D491" s="4">
        <f t="shared" si="14"/>
        <v>0</v>
      </c>
      <c r="E491" s="4">
        <f t="shared" si="15"/>
        <v>0</v>
      </c>
    </row>
    <row r="492" spans="1:5">
      <c r="A492" s="4">
        <v>490</v>
      </c>
      <c r="B492" s="4"/>
      <c r="C492" s="4"/>
      <c r="D492" s="4">
        <f t="shared" si="14"/>
        <v>0</v>
      </c>
      <c r="E492" s="4">
        <f t="shared" si="15"/>
        <v>0</v>
      </c>
    </row>
    <row r="493" spans="1:5">
      <c r="A493" s="4">
        <v>491</v>
      </c>
      <c r="B493" s="4"/>
      <c r="C493" s="4"/>
      <c r="D493" s="4">
        <f t="shared" si="14"/>
        <v>0</v>
      </c>
      <c r="E493" s="4">
        <f t="shared" si="15"/>
        <v>0</v>
      </c>
    </row>
    <row r="494" spans="1:5">
      <c r="A494" s="4">
        <v>492</v>
      </c>
      <c r="B494" s="4"/>
      <c r="C494" s="4"/>
      <c r="D494" s="4">
        <f t="shared" si="14"/>
        <v>0</v>
      </c>
      <c r="E494" s="4">
        <f t="shared" si="15"/>
        <v>0</v>
      </c>
    </row>
    <row r="495" spans="1:5">
      <c r="A495" s="4">
        <v>493</v>
      </c>
      <c r="B495" s="4"/>
      <c r="C495" s="4"/>
      <c r="D495" s="4">
        <f t="shared" si="14"/>
        <v>0</v>
      </c>
      <c r="E495" s="4">
        <f t="shared" si="15"/>
        <v>0</v>
      </c>
    </row>
    <row r="496" spans="1:5">
      <c r="A496" s="4">
        <v>494</v>
      </c>
      <c r="B496" s="4"/>
      <c r="C496" s="4"/>
      <c r="D496" s="4">
        <f t="shared" si="14"/>
        <v>0</v>
      </c>
      <c r="E496" s="4">
        <f t="shared" si="15"/>
        <v>0</v>
      </c>
    </row>
    <row r="497" spans="1:9">
      <c r="A497" s="4">
        <v>495</v>
      </c>
      <c r="B497" s="4"/>
      <c r="C497" s="4"/>
      <c r="D497" s="4">
        <f t="shared" si="14"/>
        <v>0</v>
      </c>
      <c r="E497" s="4">
        <f t="shared" si="15"/>
        <v>0</v>
      </c>
      <c r="I497">
        <v>34738</v>
      </c>
    </row>
    <row r="498" spans="1:9">
      <c r="A498" s="4">
        <v>496</v>
      </c>
      <c r="B498" s="4"/>
      <c r="C498" s="4"/>
      <c r="D498" s="4">
        <f t="shared" si="14"/>
        <v>0</v>
      </c>
      <c r="E498" s="4">
        <f t="shared" si="15"/>
        <v>0</v>
      </c>
    </row>
    <row r="499" spans="1:9">
      <c r="A499" s="4">
        <v>497</v>
      </c>
      <c r="B499" s="4"/>
      <c r="C499" s="4"/>
      <c r="D499" s="4">
        <f t="shared" si="14"/>
        <v>0</v>
      </c>
      <c r="E499" s="4">
        <f t="shared" si="15"/>
        <v>0</v>
      </c>
    </row>
    <row r="500" spans="1:9">
      <c r="A500" s="4">
        <v>498</v>
      </c>
      <c r="B500" s="4"/>
      <c r="C500" s="4"/>
      <c r="D500" s="4">
        <f t="shared" si="14"/>
        <v>0</v>
      </c>
      <c r="E500" s="4">
        <f t="shared" si="15"/>
        <v>0</v>
      </c>
    </row>
    <row r="501" spans="1:9">
      <c r="A501" s="4">
        <v>499</v>
      </c>
      <c r="B501" s="4"/>
      <c r="C501" s="4"/>
      <c r="D501" s="4">
        <f t="shared" si="14"/>
        <v>0</v>
      </c>
      <c r="E501" s="4">
        <f t="shared" si="15"/>
        <v>0</v>
      </c>
    </row>
    <row r="502" spans="1:9">
      <c r="A502" s="4">
        <v>500</v>
      </c>
      <c r="B502" s="4"/>
      <c r="C502" s="4"/>
      <c r="D502" s="4">
        <f t="shared" si="14"/>
        <v>0</v>
      </c>
      <c r="E502" s="4">
        <f t="shared" si="15"/>
        <v>0</v>
      </c>
    </row>
    <row r="503" spans="1:9">
      <c r="A503" s="4">
        <v>501</v>
      </c>
      <c r="B503" s="4"/>
      <c r="C503" s="4"/>
      <c r="D503" s="4">
        <f t="shared" si="14"/>
        <v>0</v>
      </c>
      <c r="E503" s="4">
        <f t="shared" si="15"/>
        <v>0</v>
      </c>
    </row>
    <row r="504" spans="1:9">
      <c r="A504" s="4">
        <v>502</v>
      </c>
      <c r="B504" s="4"/>
      <c r="C504" s="4"/>
      <c r="D504" s="4">
        <f t="shared" si="14"/>
        <v>0</v>
      </c>
      <c r="E504" s="4">
        <f t="shared" si="15"/>
        <v>0</v>
      </c>
      <c r="G504">
        <f>3090+E507</f>
        <v>26022.641000000011</v>
      </c>
    </row>
    <row r="505" spans="1:9">
      <c r="A505" s="4">
        <v>503</v>
      </c>
      <c r="B505" s="4"/>
      <c r="C505" s="4"/>
      <c r="D505" s="4">
        <f t="shared" si="14"/>
        <v>0</v>
      </c>
      <c r="E505" s="4">
        <f t="shared" si="15"/>
        <v>0</v>
      </c>
      <c r="G505">
        <f>56567</f>
        <v>56567</v>
      </c>
    </row>
    <row r="506" spans="1:9">
      <c r="A506" s="4">
        <v>504</v>
      </c>
      <c r="B506" s="4"/>
      <c r="C506" s="4"/>
      <c r="D506" s="4">
        <f t="shared" si="14"/>
        <v>0</v>
      </c>
      <c r="E506" s="4">
        <f t="shared" si="15"/>
        <v>0</v>
      </c>
      <c r="G506">
        <f>G504-G505</f>
        <v>-30544.358999999989</v>
      </c>
    </row>
    <row r="507" spans="1:9">
      <c r="A507" s="5"/>
      <c r="B507" s="5" t="s">
        <v>6</v>
      </c>
      <c r="C507" s="5">
        <f>SUM(C3:C506)</f>
        <v>445294</v>
      </c>
      <c r="D507" s="5">
        <f>SUM(D3:D506)</f>
        <v>222647</v>
      </c>
      <c r="E507" s="5">
        <f>SUM(E3:E506)</f>
        <v>22932.641000000011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0"/>
  <sheetViews>
    <sheetView topLeftCell="A7" workbookViewId="0">
      <selection sqref="A1:F1"/>
    </sheetView>
  </sheetViews>
  <sheetFormatPr defaultColWidth="9.7109375" defaultRowHeight="15.75"/>
  <cols>
    <col min="1" max="2" width="9.7109375" style="9"/>
    <col min="3" max="3" width="19.140625" style="9" customWidth="1"/>
    <col min="4" max="4" width="10.42578125" style="9" customWidth="1"/>
    <col min="5" max="16384" width="9.7109375" style="9"/>
  </cols>
  <sheetData>
    <row r="1" spans="1:8">
      <c r="A1" s="23" t="s">
        <v>2</v>
      </c>
      <c r="B1" s="23"/>
      <c r="C1" s="23"/>
      <c r="D1" s="23"/>
      <c r="E1" s="23"/>
      <c r="F1" s="23"/>
    </row>
    <row r="3" spans="1:8">
      <c r="A3" s="9" t="s">
        <v>12</v>
      </c>
    </row>
    <row r="5" spans="1:8">
      <c r="C5" s="9" t="s">
        <v>9</v>
      </c>
      <c r="D5" s="9">
        <v>1077950</v>
      </c>
    </row>
    <row r="6" spans="1:8">
      <c r="C6" s="9" t="s">
        <v>8</v>
      </c>
      <c r="D6" s="9">
        <v>943900</v>
      </c>
    </row>
    <row r="7" spans="1:8">
      <c r="C7" s="9" t="s">
        <v>10</v>
      </c>
      <c r="D7" s="9">
        <v>1480100</v>
      </c>
      <c r="H7" s="10"/>
    </row>
    <row r="8" spans="1:8">
      <c r="C8" s="9" t="s">
        <v>11</v>
      </c>
      <c r="D8" s="9">
        <v>1094400</v>
      </c>
    </row>
    <row r="9" spans="1:8" ht="16.5" thickBot="1">
      <c r="C9" s="11" t="s">
        <v>6</v>
      </c>
      <c r="D9" s="15">
        <f>SUM(D5:D8)</f>
        <v>4596350</v>
      </c>
    </row>
    <row r="10" spans="1:8" ht="16.5" thickTop="1">
      <c r="D10" s="16"/>
    </row>
    <row r="11" spans="1:8">
      <c r="C11" s="17">
        <v>0.5</v>
      </c>
      <c r="D11" s="19">
        <f>D9*50/100</f>
        <v>2298175</v>
      </c>
    </row>
    <row r="12" spans="1:8" ht="16.5" thickBot="1">
      <c r="B12" s="20" t="s">
        <v>16</v>
      </c>
      <c r="C12" s="11" t="s">
        <v>14</v>
      </c>
      <c r="D12" s="18">
        <f>D11*10.3/100</f>
        <v>236712.02499999999</v>
      </c>
    </row>
    <row r="14" spans="1:8">
      <c r="A14" s="9" t="s">
        <v>13</v>
      </c>
    </row>
    <row r="16" spans="1:8">
      <c r="C16" s="9" t="s">
        <v>9</v>
      </c>
      <c r="D16" s="9">
        <v>31500</v>
      </c>
    </row>
    <row r="17" spans="1:9">
      <c r="C17" s="9" t="s">
        <v>8</v>
      </c>
      <c r="D17" s="9">
        <v>43500</v>
      </c>
    </row>
    <row r="18" spans="1:9">
      <c r="C18" s="9" t="s">
        <v>10</v>
      </c>
      <c r="D18" s="9">
        <v>45000</v>
      </c>
    </row>
    <row r="19" spans="1:9">
      <c r="C19" s="9" t="s">
        <v>11</v>
      </c>
      <c r="D19" s="9">
        <v>36000</v>
      </c>
    </row>
    <row r="20" spans="1:9" ht="16.5" thickBot="1">
      <c r="B20" s="20"/>
      <c r="C20" s="11" t="s">
        <v>6</v>
      </c>
      <c r="D20" s="15">
        <f>SUM(D16:D19)</f>
        <v>156000</v>
      </c>
    </row>
    <row r="21" spans="1:9" ht="16.5" thickTop="1"/>
    <row r="22" spans="1:9" ht="16.5" thickBot="1">
      <c r="B22" s="20" t="s">
        <v>17</v>
      </c>
      <c r="C22" s="11" t="s">
        <v>14</v>
      </c>
      <c r="D22" s="18">
        <f>D20*10.3/100</f>
        <v>16068</v>
      </c>
    </row>
    <row r="24" spans="1:9">
      <c r="A24" s="9" t="s">
        <v>15</v>
      </c>
    </row>
    <row r="26" spans="1:9">
      <c r="F26" s="12"/>
    </row>
    <row r="27" spans="1:9">
      <c r="C27" s="9" t="s">
        <v>9</v>
      </c>
      <c r="D27" s="9">
        <v>119925</v>
      </c>
    </row>
    <row r="28" spans="1:9">
      <c r="C28" s="9" t="s">
        <v>8</v>
      </c>
      <c r="D28" s="9">
        <v>119925</v>
      </c>
    </row>
    <row r="29" spans="1:9">
      <c r="C29" s="9" t="s">
        <v>10</v>
      </c>
      <c r="D29" s="9">
        <v>133271</v>
      </c>
    </row>
    <row r="30" spans="1:9">
      <c r="A30" s="13"/>
      <c r="C30" s="9" t="s">
        <v>11</v>
      </c>
      <c r="D30" s="9">
        <v>137914</v>
      </c>
      <c r="I30" s="12"/>
    </row>
    <row r="31" spans="1:9" ht="16.5" thickBot="1">
      <c r="C31" s="11" t="s">
        <v>6</v>
      </c>
      <c r="D31" s="15">
        <f>SUM(D27:D30)</f>
        <v>511035</v>
      </c>
    </row>
    <row r="32" spans="1:9" ht="16.5" thickTop="1"/>
    <row r="33" spans="1:6" ht="16.5" thickBot="1">
      <c r="B33" s="20" t="s">
        <v>18</v>
      </c>
      <c r="C33" s="11" t="s">
        <v>14</v>
      </c>
      <c r="D33" s="18">
        <v>52637</v>
      </c>
    </row>
    <row r="35" spans="1:6">
      <c r="A35" s="11" t="s">
        <v>19</v>
      </c>
    </row>
    <row r="37" spans="1:6">
      <c r="C37" s="11" t="s">
        <v>20</v>
      </c>
    </row>
    <row r="40" spans="1:6">
      <c r="F40" s="14"/>
    </row>
  </sheetData>
  <mergeCells count="1">
    <mergeCell ref="A1:F1"/>
  </mergeCells>
  <conditionalFormatting sqref="H9:H12">
    <cfRule type="iconSet" priority="2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7">
    <cfRule type="iconSet" priority="1">
      <iconSet iconSet="3Flag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0"/>
  <sheetViews>
    <sheetView topLeftCell="A7" workbookViewId="0">
      <selection sqref="A1:F1"/>
    </sheetView>
  </sheetViews>
  <sheetFormatPr defaultColWidth="9.7109375" defaultRowHeight="15.75"/>
  <cols>
    <col min="1" max="2" width="9.7109375" style="9"/>
    <col min="3" max="3" width="19.140625" style="9" customWidth="1"/>
    <col min="4" max="4" width="10.42578125" style="9" customWidth="1"/>
    <col min="5" max="16384" width="9.7109375" style="9"/>
  </cols>
  <sheetData>
    <row r="1" spans="1:8">
      <c r="A1" s="23" t="s">
        <v>2</v>
      </c>
      <c r="B1" s="23"/>
      <c r="C1" s="23"/>
      <c r="D1" s="23"/>
      <c r="E1" s="23"/>
      <c r="F1" s="23"/>
    </row>
    <row r="3" spans="1:8">
      <c r="A3" s="9" t="s">
        <v>12</v>
      </c>
    </row>
    <row r="5" spans="1:8">
      <c r="C5" s="9" t="s">
        <v>9</v>
      </c>
      <c r="D5" s="9">
        <v>1077950</v>
      </c>
    </row>
    <row r="6" spans="1:8">
      <c r="C6" s="9" t="s">
        <v>8</v>
      </c>
      <c r="D6" s="9">
        <v>943900</v>
      </c>
    </row>
    <row r="7" spans="1:8">
      <c r="C7" s="9" t="s">
        <v>10</v>
      </c>
      <c r="D7" s="9">
        <v>1480100</v>
      </c>
      <c r="H7" s="10"/>
    </row>
    <row r="8" spans="1:8">
      <c r="C8" s="9" t="s">
        <v>11</v>
      </c>
      <c r="D8" s="9">
        <v>1094400</v>
      </c>
    </row>
    <row r="9" spans="1:8" ht="16.5" thickBot="1">
      <c r="C9" s="11" t="s">
        <v>6</v>
      </c>
      <c r="D9" s="15">
        <f>SUM(D5:D8)</f>
        <v>4596350</v>
      </c>
    </row>
    <row r="10" spans="1:8" ht="16.5" thickTop="1">
      <c r="D10" s="16"/>
    </row>
    <row r="11" spans="1:8">
      <c r="C11" s="17">
        <v>0.5</v>
      </c>
      <c r="D11" s="19">
        <f>D9*50/100</f>
        <v>2298175</v>
      </c>
    </row>
    <row r="12" spans="1:8" ht="16.5" thickBot="1">
      <c r="B12" s="20" t="s">
        <v>16</v>
      </c>
      <c r="C12" s="11" t="s">
        <v>14</v>
      </c>
      <c r="D12" s="18">
        <f>D11*10.3/100</f>
        <v>236712.02499999999</v>
      </c>
    </row>
    <row r="14" spans="1:8">
      <c r="A14" s="9" t="s">
        <v>13</v>
      </c>
    </row>
    <row r="16" spans="1:8">
      <c r="C16" s="9" t="s">
        <v>9</v>
      </c>
      <c r="D16" s="9">
        <v>31500</v>
      </c>
    </row>
    <row r="17" spans="1:9">
      <c r="C17" s="9" t="s">
        <v>8</v>
      </c>
      <c r="D17" s="9">
        <v>43500</v>
      </c>
    </row>
    <row r="18" spans="1:9">
      <c r="C18" s="9" t="s">
        <v>10</v>
      </c>
      <c r="D18" s="9">
        <v>45000</v>
      </c>
    </row>
    <row r="19" spans="1:9">
      <c r="C19" s="9" t="s">
        <v>11</v>
      </c>
      <c r="D19" s="9">
        <v>36000</v>
      </c>
    </row>
    <row r="20" spans="1:9" ht="16.5" thickBot="1">
      <c r="B20" s="20"/>
      <c r="C20" s="11" t="s">
        <v>6</v>
      </c>
      <c r="D20" s="15">
        <f>SUM(D16:D19)</f>
        <v>156000</v>
      </c>
    </row>
    <row r="21" spans="1:9" ht="16.5" thickTop="1"/>
    <row r="22" spans="1:9" ht="16.5" thickBot="1">
      <c r="B22" s="20" t="s">
        <v>17</v>
      </c>
      <c r="C22" s="11" t="s">
        <v>14</v>
      </c>
      <c r="D22" s="18">
        <f>D20*10.3/100</f>
        <v>16068</v>
      </c>
    </row>
    <row r="24" spans="1:9">
      <c r="A24" s="9" t="s">
        <v>15</v>
      </c>
    </row>
    <row r="26" spans="1:9">
      <c r="F26" s="12"/>
    </row>
    <row r="27" spans="1:9">
      <c r="C27" s="9" t="s">
        <v>9</v>
      </c>
      <c r="D27" s="9">
        <v>119925</v>
      </c>
    </row>
    <row r="28" spans="1:9">
      <c r="C28" s="9" t="s">
        <v>8</v>
      </c>
      <c r="D28" s="9">
        <v>119925</v>
      </c>
    </row>
    <row r="29" spans="1:9">
      <c r="C29" s="9" t="s">
        <v>10</v>
      </c>
      <c r="D29" s="9">
        <v>133271</v>
      </c>
    </row>
    <row r="30" spans="1:9">
      <c r="A30" s="13"/>
      <c r="C30" s="9" t="s">
        <v>11</v>
      </c>
      <c r="D30" s="9">
        <v>137914</v>
      </c>
      <c r="I30" s="12"/>
    </row>
    <row r="31" spans="1:9" ht="16.5" thickBot="1">
      <c r="C31" s="11" t="s">
        <v>6</v>
      </c>
      <c r="D31" s="15">
        <f>SUM(D27:D30)</f>
        <v>511035</v>
      </c>
    </row>
    <row r="32" spans="1:9" ht="16.5" thickTop="1"/>
    <row r="33" spans="1:6" ht="16.5" thickBot="1">
      <c r="B33" s="20" t="s">
        <v>18</v>
      </c>
      <c r="C33" s="11" t="s">
        <v>14</v>
      </c>
      <c r="D33" s="18">
        <v>52637</v>
      </c>
    </row>
    <row r="35" spans="1:6">
      <c r="A35" s="11" t="s">
        <v>19</v>
      </c>
    </row>
    <row r="37" spans="1:6">
      <c r="C37" s="11" t="s">
        <v>20</v>
      </c>
    </row>
    <row r="40" spans="1:6">
      <c r="F40" s="14"/>
    </row>
  </sheetData>
  <mergeCells count="1">
    <mergeCell ref="A1:F1"/>
  </mergeCells>
  <conditionalFormatting sqref="H9:H12">
    <cfRule type="iconSet" priority="3">
      <iconSet iconSet="4Rating">
        <cfvo type="percent" val="0"/>
        <cfvo type="percent" val="25"/>
        <cfvo type="percent" val="50"/>
        <cfvo type="percent" val="75"/>
      </iconSet>
    </cfRule>
  </conditionalFormatting>
  <conditionalFormatting sqref="H7">
    <cfRule type="iconSet" priority="1">
      <iconSet iconSet="3Flags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May 2011</vt:lpstr>
      <vt:lpstr>Aug 2011</vt:lpstr>
      <vt:lpstr>Sep 2011</vt:lpstr>
      <vt:lpstr>Oct 2011</vt:lpstr>
      <vt:lpstr>Sheet1 (2)</vt:lpstr>
      <vt:lpstr>Sheet1</vt:lpstr>
      <vt:lpstr>'Aug 2011'!Print_Area</vt:lpstr>
      <vt:lpstr>Sheet1!Print_Area</vt:lpstr>
      <vt:lpstr>'Sheet1 (2)'!Print_Area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2011-10-29T11:53:10Z</dcterms:modified>
</cp:coreProperties>
</file>