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heet1" sheetId="1" r:id="rId1"/>
  </sheets>
  <definedNames>
    <definedName name="_xlnm.Print_Area" localSheetId="0">Sheet1!$A$1:$H$56</definedName>
  </definedNames>
  <calcPr calcId="162913"/>
</workbook>
</file>

<file path=xl/calcChain.xml><?xml version="1.0" encoding="utf-8"?>
<calcChain xmlns="http://schemas.openxmlformats.org/spreadsheetml/2006/main">
  <c r="H45" i="1" l="1"/>
  <c r="H31" i="1"/>
  <c r="M31" i="1" s="1"/>
  <c r="M32" i="1"/>
  <c r="L32" i="1"/>
  <c r="L28" i="1"/>
  <c r="L27" i="1"/>
  <c r="L24" i="1"/>
  <c r="L23" i="1"/>
  <c r="L20" i="1"/>
  <c r="L19" i="1"/>
  <c r="K32" i="1"/>
  <c r="H30" i="1"/>
  <c r="M30" i="1" s="1"/>
  <c r="H29" i="1"/>
  <c r="M29" i="1" s="1"/>
  <c r="H28" i="1"/>
  <c r="M28" i="1" s="1"/>
  <c r="H27" i="1"/>
  <c r="M27" i="1" s="1"/>
  <c r="H26" i="1"/>
  <c r="M26" i="1" s="1"/>
  <c r="H25" i="1"/>
  <c r="M25" i="1" s="1"/>
  <c r="H24" i="1"/>
  <c r="M24" i="1" s="1"/>
  <c r="H23" i="1"/>
  <c r="K23" i="1" s="1"/>
  <c r="H22" i="1"/>
  <c r="M22" i="1" s="1"/>
  <c r="H21" i="1"/>
  <c r="M21" i="1" s="1"/>
  <c r="H20" i="1"/>
  <c r="M20" i="1" s="1"/>
  <c r="H19" i="1"/>
  <c r="C41" i="1" s="1"/>
  <c r="F41" i="1" s="1"/>
  <c r="H18" i="1"/>
  <c r="M18" i="1" s="1"/>
  <c r="K22" i="1" l="1"/>
  <c r="K26" i="1"/>
  <c r="K30" i="1"/>
  <c r="K19" i="1"/>
  <c r="K20" i="1"/>
  <c r="K24" i="1"/>
  <c r="K28" i="1"/>
  <c r="K18" i="1"/>
  <c r="L21" i="1"/>
  <c r="L25" i="1"/>
  <c r="L29" i="1"/>
  <c r="K31" i="1"/>
  <c r="K27" i="1"/>
  <c r="K21" i="1"/>
  <c r="K25" i="1"/>
  <c r="K29" i="1"/>
  <c r="L18" i="1"/>
  <c r="L22" i="1"/>
  <c r="L26" i="1"/>
  <c r="L30" i="1"/>
  <c r="L31" i="1"/>
  <c r="C43" i="1"/>
  <c r="C42" i="1"/>
  <c r="C44" i="1"/>
  <c r="E44" i="1" s="1"/>
  <c r="E41" i="1"/>
  <c r="G41" i="1"/>
  <c r="M19" i="1"/>
  <c r="M23" i="1"/>
  <c r="H33" i="1"/>
  <c r="L33" i="1" l="1"/>
  <c r="K33" i="1"/>
  <c r="H35" i="1" s="1"/>
  <c r="G42" i="1"/>
  <c r="F42" i="1"/>
  <c r="E42" i="1"/>
  <c r="G43" i="1"/>
  <c r="F43" i="1"/>
  <c r="E43" i="1"/>
  <c r="G44" i="1"/>
  <c r="F44" i="1"/>
  <c r="M33" i="1"/>
  <c r="H34" i="1" s="1"/>
  <c r="C45" i="1"/>
  <c r="H36" i="1"/>
  <c r="E45" i="1" l="1"/>
  <c r="F45" i="1"/>
  <c r="G45" i="1"/>
  <c r="H37" i="1"/>
</calcChain>
</file>

<file path=xl/sharedStrings.xml><?xml version="1.0" encoding="utf-8"?>
<sst xmlns="http://schemas.openxmlformats.org/spreadsheetml/2006/main" count="108" uniqueCount="85">
  <si>
    <t>SrNo</t>
  </si>
  <si>
    <t>Description of Goods</t>
  </si>
  <si>
    <t>HSN/SAC</t>
  </si>
  <si>
    <t>Quantity</t>
  </si>
  <si>
    <t>Rate</t>
  </si>
  <si>
    <t>Unit</t>
  </si>
  <si>
    <t>Amount</t>
  </si>
  <si>
    <t>GST%</t>
  </si>
  <si>
    <t>TAX INVOICE</t>
  </si>
  <si>
    <t>INVOICE NUMBER</t>
  </si>
  <si>
    <t>DATE</t>
  </si>
  <si>
    <t>Company Name</t>
  </si>
  <si>
    <t>Mobile No., Email Id</t>
  </si>
  <si>
    <t>TI/2021-22/001</t>
  </si>
  <si>
    <t>Place of Supply</t>
  </si>
  <si>
    <t>Order Dt.</t>
  </si>
  <si>
    <t>001</t>
  </si>
  <si>
    <t>Payment Terms</t>
  </si>
  <si>
    <t>15 Days</t>
  </si>
  <si>
    <t>EwayBill No. / Dt</t>
  </si>
  <si>
    <t>Address,  Address1, Address2, Address3, City, State, Pin.</t>
  </si>
  <si>
    <t>State, Pin, Mobile, Email</t>
  </si>
  <si>
    <t>24AAAAA</t>
  </si>
  <si>
    <t>State Code</t>
  </si>
  <si>
    <t xml:space="preserve">Abcd Co </t>
  </si>
  <si>
    <t>City, State,</t>
  </si>
  <si>
    <t>Address1, Address 2</t>
  </si>
  <si>
    <t>OUR GSTN</t>
  </si>
  <si>
    <r>
      <t xml:space="preserve">GST Number : </t>
    </r>
    <r>
      <rPr>
        <b/>
        <u/>
        <sz val="12"/>
        <color theme="1"/>
        <rFont val="Arial"/>
        <family val="2"/>
      </rPr>
      <t>24AASDFSDFSF</t>
    </r>
  </si>
  <si>
    <t>Order Number</t>
  </si>
  <si>
    <t>Other Ref No.</t>
  </si>
  <si>
    <t>Despath Through</t>
  </si>
  <si>
    <t>Gujarat</t>
  </si>
  <si>
    <r>
      <t xml:space="preserve">       </t>
    </r>
    <r>
      <rPr>
        <u/>
        <sz val="10"/>
        <color theme="1"/>
        <rFont val="Arial"/>
        <family val="2"/>
      </rPr>
      <t>Bill To:</t>
    </r>
  </si>
  <si>
    <r>
      <t xml:space="preserve">       </t>
    </r>
    <r>
      <rPr>
        <u/>
        <sz val="10"/>
        <color theme="1"/>
        <rFont val="Arial"/>
        <family val="2"/>
      </rPr>
      <t>Ship To:</t>
    </r>
  </si>
  <si>
    <t>Mtr.</t>
  </si>
  <si>
    <t>CGST</t>
  </si>
  <si>
    <t>SGST</t>
  </si>
  <si>
    <t>Nos</t>
  </si>
  <si>
    <t>Total</t>
  </si>
  <si>
    <t>IGST</t>
  </si>
  <si>
    <t>CHARGE</t>
  </si>
  <si>
    <t>CGST/SGST</t>
  </si>
  <si>
    <t>Y</t>
  </si>
  <si>
    <t>N</t>
  </si>
  <si>
    <t>Taxable Value</t>
  </si>
  <si>
    <t>Total Invoice Amount</t>
  </si>
  <si>
    <t>Amount Chargebale (in words)</t>
  </si>
  <si>
    <t>E. &amp; O. E</t>
  </si>
  <si>
    <t>%</t>
  </si>
  <si>
    <t>Taxable 
Value</t>
  </si>
  <si>
    <t>Declaration:</t>
  </si>
  <si>
    <t>We declare that this invoice shows</t>
  </si>
  <si>
    <t xml:space="preserve">the   actual   price   of  the  goods </t>
  </si>
  <si>
    <t xml:space="preserve">described and that all particulars </t>
  </si>
  <si>
    <t>are true and correct.</t>
  </si>
  <si>
    <t>Company's PAN :</t>
  </si>
  <si>
    <t>Companys'  Bank Details</t>
  </si>
  <si>
    <t>AAAAA</t>
  </si>
  <si>
    <t>Kotak Mahindra Bank</t>
  </si>
  <si>
    <t>Branch : Gandhidham</t>
  </si>
  <si>
    <t>Authorized Signatory</t>
  </si>
  <si>
    <t>Subject to Gandhidham Jurisdiction</t>
  </si>
  <si>
    <t>This is Computer Generated Invoice</t>
  </si>
  <si>
    <t>For, ABCD Co</t>
  </si>
  <si>
    <t>Rupees …………………………………………………..</t>
  </si>
  <si>
    <t>Cess</t>
  </si>
  <si>
    <t>Computer</t>
  </si>
  <si>
    <t>Printer</t>
  </si>
  <si>
    <t>Table</t>
  </si>
  <si>
    <t>Namkeen</t>
  </si>
  <si>
    <t>Mobile</t>
  </si>
  <si>
    <t>Key</t>
  </si>
  <si>
    <t>Lock</t>
  </si>
  <si>
    <t>Writer</t>
  </si>
  <si>
    <t>KeyBoard</t>
  </si>
  <si>
    <t>Wallet</t>
  </si>
  <si>
    <t>Food</t>
  </si>
  <si>
    <t>Write Pad</t>
  </si>
  <si>
    <t>Ssd Hardisk</t>
  </si>
  <si>
    <t>Report</t>
  </si>
  <si>
    <t>Current A/c Number : ………..</t>
  </si>
  <si>
    <t>IFSC: ………….</t>
  </si>
  <si>
    <t>XYZ PVT LTD</t>
  </si>
  <si>
    <t>M. 7600532336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</si>
</sst>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d/mmm/yyyy;@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20"/>
      <color rgb="FF00B0F0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u/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3"/>
      <color theme="1"/>
      <name val="Arial"/>
      <family val="2"/>
    </font>
    <font>
      <u/>
      <sz val="11"/>
      <color theme="10"/>
      <name val="Calibri"/>
      <family val="2"/>
      <scheme val="minor"/>
    </font>
    <font>
      <sz val="2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double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double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9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3" xfId="0" applyNumberFormat="1" applyFont="1" applyBorder="1" applyAlignment="1" applyProtection="1">
      <alignment horizontal="right" vertical="center"/>
      <protection locked="0"/>
    </xf>
    <xf numFmtId="2" fontId="2" fillId="0" borderId="3" xfId="0" applyNumberFormat="1" applyFont="1" applyBorder="1" applyAlignment="1" applyProtection="1">
      <alignment horizontal="right" vertical="center"/>
      <protection locked="0"/>
    </xf>
    <xf numFmtId="43" fontId="2" fillId="0" borderId="3" xfId="1" applyFont="1" applyBorder="1" applyAlignment="1" applyProtection="1">
      <alignment horizontal="right" vertical="center"/>
      <protection locked="0"/>
    </xf>
    <xf numFmtId="43" fontId="2" fillId="0" borderId="0" xfId="0" applyNumberFormat="1" applyFont="1" applyAlignment="1" applyProtection="1">
      <alignment horizontal="left" vertical="center"/>
      <protection locked="0"/>
    </xf>
    <xf numFmtId="43" fontId="2" fillId="0" borderId="3" xfId="1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43" fontId="4" fillId="0" borderId="15" xfId="0" applyNumberFormat="1" applyFont="1" applyBorder="1" applyAlignment="1" applyProtection="1">
      <alignment horizontal="left" vertical="center"/>
      <protection locked="0"/>
    </xf>
    <xf numFmtId="43" fontId="2" fillId="0" borderId="3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43" fontId="17" fillId="0" borderId="7" xfId="0" applyNumberFormat="1" applyFont="1" applyBorder="1" applyAlignment="1" applyProtection="1">
      <alignment horizontal="lef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righ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43" fontId="9" fillId="0" borderId="2" xfId="1" applyFont="1" applyBorder="1" applyAlignment="1" applyProtection="1">
      <alignment horizontal="left" vertical="center"/>
      <protection locked="0"/>
    </xf>
    <xf numFmtId="9" fontId="9" fillId="0" borderId="0" xfId="0" applyNumberFormat="1" applyFont="1" applyBorder="1" applyAlignment="1" applyProtection="1">
      <alignment horizontal="center" vertical="center"/>
      <protection locked="0"/>
    </xf>
    <xf numFmtId="43" fontId="9" fillId="0" borderId="0" xfId="1" applyFont="1" applyBorder="1" applyAlignment="1" applyProtection="1">
      <alignment horizontal="left" vertical="center"/>
      <protection locked="0"/>
    </xf>
    <xf numFmtId="43" fontId="9" fillId="0" borderId="8" xfId="1" applyFont="1" applyBorder="1" applyAlignment="1" applyProtection="1">
      <alignment horizontal="right" vertical="center"/>
      <protection locked="0"/>
    </xf>
    <xf numFmtId="43" fontId="11" fillId="0" borderId="12" xfId="0" applyNumberFormat="1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43" fontId="11" fillId="0" borderId="13" xfId="0" applyNumberFormat="1" applyFont="1" applyBorder="1" applyAlignment="1" applyProtection="1">
      <alignment horizontal="left" vertical="center"/>
      <protection locked="0"/>
    </xf>
    <xf numFmtId="43" fontId="9" fillId="0" borderId="1" xfId="0" applyNumberFormat="1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43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43" fontId="14" fillId="2" borderId="1" xfId="0" applyNumberFormat="1" applyFont="1" applyFill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quotePrefix="1" applyFont="1" applyBorder="1" applyAlignment="1" applyProtection="1">
      <alignment horizontal="center" vertical="center"/>
      <protection locked="0"/>
    </xf>
    <xf numFmtId="0" fontId="2" fillId="0" borderId="6" xfId="0" quotePrefix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si297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view="pageBreakPreview" topLeftCell="A13" zoomScaleNormal="100" zoomScaleSheetLayoutView="100" workbookViewId="0">
      <selection activeCell="P43" sqref="P43"/>
    </sheetView>
  </sheetViews>
  <sheetFormatPr defaultRowHeight="15" x14ac:dyDescent="0.25"/>
  <cols>
    <col min="1" max="1" width="7.140625" style="3" customWidth="1"/>
    <col min="2" max="2" width="30.28515625" style="3" customWidth="1"/>
    <col min="3" max="3" width="9.85546875" style="3" customWidth="1"/>
    <col min="4" max="4" width="7.140625" style="3" bestFit="1" customWidth="1"/>
    <col min="5" max="5" width="12.140625" style="3" customWidth="1"/>
    <col min="6" max="6" width="11.140625" style="3" customWidth="1"/>
    <col min="7" max="7" width="10.28515625" style="3" customWidth="1"/>
    <col min="8" max="8" width="16.140625" style="3" customWidth="1"/>
    <col min="9" max="10" width="9.140625" style="3"/>
    <col min="11" max="12" width="11.5703125" style="3" bestFit="1" customWidth="1"/>
    <col min="13" max="13" width="9.7109375" style="3" bestFit="1" customWidth="1"/>
    <col min="14" max="16384" width="9.140625" style="3"/>
  </cols>
  <sheetData>
    <row r="1" spans="1:13" ht="25.5" x14ac:dyDescent="0.25">
      <c r="A1" s="84" t="s">
        <v>24</v>
      </c>
      <c r="B1" s="85"/>
      <c r="C1" s="85"/>
      <c r="D1" s="85"/>
      <c r="E1" s="85"/>
      <c r="F1" s="1"/>
      <c r="G1" s="1"/>
      <c r="H1" s="2" t="s">
        <v>8</v>
      </c>
    </row>
    <row r="2" spans="1:13" x14ac:dyDescent="0.25">
      <c r="A2" s="79" t="s">
        <v>20</v>
      </c>
      <c r="B2" s="80"/>
      <c r="C2" s="80"/>
      <c r="D2" s="80"/>
      <c r="E2" s="80"/>
      <c r="F2" s="4"/>
      <c r="G2" s="4"/>
      <c r="H2" s="5"/>
    </row>
    <row r="3" spans="1:13" ht="15.75" x14ac:dyDescent="0.25">
      <c r="A3" s="79" t="s">
        <v>21</v>
      </c>
      <c r="B3" s="80"/>
      <c r="C3" s="80"/>
      <c r="D3" s="80"/>
      <c r="E3" s="80"/>
      <c r="F3" s="86" t="s">
        <v>27</v>
      </c>
      <c r="G3" s="86"/>
      <c r="H3" s="87"/>
    </row>
    <row r="4" spans="1:13" ht="15.75" x14ac:dyDescent="0.25">
      <c r="A4" s="6"/>
      <c r="B4" s="7"/>
      <c r="C4" s="7"/>
      <c r="D4" s="8"/>
      <c r="E4" s="4"/>
      <c r="F4" s="73" t="s">
        <v>22</v>
      </c>
      <c r="G4" s="73"/>
      <c r="H4" s="74"/>
    </row>
    <row r="5" spans="1:13" ht="15.75" x14ac:dyDescent="0.25">
      <c r="A5" s="9" t="s">
        <v>33</v>
      </c>
      <c r="B5" s="1"/>
      <c r="C5" s="1"/>
      <c r="D5" s="10"/>
      <c r="E5" s="81" t="s">
        <v>9</v>
      </c>
      <c r="F5" s="82"/>
      <c r="G5" s="83" t="s">
        <v>10</v>
      </c>
      <c r="H5" s="82"/>
    </row>
    <row r="6" spans="1:13" ht="15.75" x14ac:dyDescent="0.25">
      <c r="A6" s="65" t="s">
        <v>83</v>
      </c>
      <c r="B6" s="66"/>
      <c r="C6" s="66"/>
      <c r="D6" s="5"/>
      <c r="E6" s="75" t="s">
        <v>13</v>
      </c>
      <c r="F6" s="76"/>
      <c r="G6" s="77">
        <v>44296</v>
      </c>
      <c r="H6" s="78"/>
    </row>
    <row r="7" spans="1:13" x14ac:dyDescent="0.25">
      <c r="A7" s="79" t="s">
        <v>26</v>
      </c>
      <c r="B7" s="80"/>
      <c r="C7" s="80"/>
      <c r="D7" s="5"/>
      <c r="E7" s="63" t="s">
        <v>14</v>
      </c>
      <c r="F7" s="64"/>
      <c r="G7" s="63" t="s">
        <v>23</v>
      </c>
      <c r="H7" s="64"/>
    </row>
    <row r="8" spans="1:13" x14ac:dyDescent="0.25">
      <c r="A8" s="79" t="s">
        <v>25</v>
      </c>
      <c r="B8" s="80"/>
      <c r="C8" s="80"/>
      <c r="D8" s="5"/>
      <c r="E8" s="92" t="s">
        <v>32</v>
      </c>
      <c r="F8" s="68"/>
      <c r="G8" s="67">
        <v>24</v>
      </c>
      <c r="H8" s="68"/>
    </row>
    <row r="9" spans="1:13" x14ac:dyDescent="0.25">
      <c r="A9" s="47" t="s">
        <v>12</v>
      </c>
      <c r="B9" s="48"/>
      <c r="C9" s="48"/>
      <c r="D9" s="5"/>
      <c r="E9" s="63" t="s">
        <v>29</v>
      </c>
      <c r="F9" s="64"/>
      <c r="G9" s="63" t="s">
        <v>15</v>
      </c>
      <c r="H9" s="64"/>
      <c r="K9" s="12" t="s">
        <v>41</v>
      </c>
    </row>
    <row r="10" spans="1:13" ht="15.75" x14ac:dyDescent="0.25">
      <c r="A10" s="88" t="s">
        <v>28</v>
      </c>
      <c r="B10" s="89"/>
      <c r="C10" s="89"/>
      <c r="D10" s="13"/>
      <c r="E10" s="69" t="s">
        <v>16</v>
      </c>
      <c r="F10" s="70"/>
      <c r="G10" s="71">
        <v>44296</v>
      </c>
      <c r="H10" s="72"/>
      <c r="K10" s="3" t="s">
        <v>42</v>
      </c>
      <c r="M10" s="3" t="s">
        <v>43</v>
      </c>
    </row>
    <row r="11" spans="1:13" x14ac:dyDescent="0.25">
      <c r="A11" s="9" t="s">
        <v>34</v>
      </c>
      <c r="B11" s="1"/>
      <c r="C11" s="1"/>
      <c r="D11" s="10"/>
      <c r="E11" s="63" t="s">
        <v>17</v>
      </c>
      <c r="F11" s="64"/>
      <c r="G11" s="63" t="s">
        <v>30</v>
      </c>
      <c r="H11" s="64"/>
      <c r="K11" s="3" t="s">
        <v>40</v>
      </c>
      <c r="M11" s="3" t="s">
        <v>44</v>
      </c>
    </row>
    <row r="12" spans="1:13" ht="15.75" x14ac:dyDescent="0.25">
      <c r="A12" s="65" t="s">
        <v>11</v>
      </c>
      <c r="B12" s="66"/>
      <c r="C12" s="66"/>
      <c r="D12" s="5"/>
      <c r="E12" s="73" t="s">
        <v>18</v>
      </c>
      <c r="F12" s="74"/>
      <c r="G12" s="73"/>
      <c r="H12" s="74"/>
    </row>
    <row r="13" spans="1:13" x14ac:dyDescent="0.25">
      <c r="A13" s="90" t="s">
        <v>26</v>
      </c>
      <c r="B13" s="91"/>
      <c r="C13" s="91"/>
      <c r="D13" s="5"/>
      <c r="E13" s="63" t="s">
        <v>31</v>
      </c>
      <c r="F13" s="64"/>
      <c r="G13" s="63" t="s">
        <v>19</v>
      </c>
      <c r="H13" s="64"/>
    </row>
    <row r="14" spans="1:13" x14ac:dyDescent="0.25">
      <c r="A14" s="90" t="s">
        <v>25</v>
      </c>
      <c r="B14" s="91"/>
      <c r="C14" s="91"/>
      <c r="D14" s="5"/>
      <c r="E14" s="67"/>
      <c r="F14" s="68"/>
      <c r="G14" s="67"/>
      <c r="H14" s="68"/>
    </row>
    <row r="15" spans="1:13" x14ac:dyDescent="0.25">
      <c r="A15" s="11" t="s">
        <v>12</v>
      </c>
      <c r="B15" s="4"/>
      <c r="C15" s="4"/>
      <c r="D15" s="5"/>
      <c r="E15" s="14"/>
      <c r="F15" s="10"/>
      <c r="G15" s="14"/>
      <c r="H15" s="10"/>
    </row>
    <row r="16" spans="1:13" ht="15.75" x14ac:dyDescent="0.25">
      <c r="A16" s="94" t="s">
        <v>28</v>
      </c>
      <c r="B16" s="95"/>
      <c r="C16" s="95"/>
      <c r="D16" s="13"/>
      <c r="E16" s="6"/>
      <c r="F16" s="13"/>
      <c r="G16" s="6"/>
      <c r="H16" s="13"/>
    </row>
    <row r="17" spans="1:13" x14ac:dyDescent="0.25">
      <c r="A17" s="15" t="s">
        <v>0</v>
      </c>
      <c r="B17" s="16" t="s">
        <v>1</v>
      </c>
      <c r="C17" s="16" t="s">
        <v>2</v>
      </c>
      <c r="D17" s="16" t="s">
        <v>7</v>
      </c>
      <c r="E17" s="16" t="s">
        <v>3</v>
      </c>
      <c r="F17" s="16" t="s">
        <v>4</v>
      </c>
      <c r="G17" s="16" t="s">
        <v>5</v>
      </c>
      <c r="H17" s="16" t="s">
        <v>6</v>
      </c>
      <c r="K17" s="3" t="s">
        <v>36</v>
      </c>
      <c r="L17" s="3" t="s">
        <v>37</v>
      </c>
      <c r="M17" s="3" t="s">
        <v>40</v>
      </c>
    </row>
    <row r="18" spans="1:13" x14ac:dyDescent="0.25">
      <c r="A18" s="17">
        <v>1</v>
      </c>
      <c r="B18" s="5" t="s">
        <v>67</v>
      </c>
      <c r="C18" s="18">
        <v>2225</v>
      </c>
      <c r="D18" s="19">
        <v>0.28000000000000003</v>
      </c>
      <c r="E18" s="20">
        <v>1</v>
      </c>
      <c r="F18" s="21">
        <v>100</v>
      </c>
      <c r="G18" s="18" t="s">
        <v>35</v>
      </c>
      <c r="H18" s="22">
        <f>E18*F18</f>
        <v>100</v>
      </c>
      <c r="K18" s="55">
        <f>IF($M$10="Y",H18*D18/2,0)</f>
        <v>14.000000000000002</v>
      </c>
      <c r="L18" s="55">
        <f>IF($M$10="Y",H18*D18/2,0)</f>
        <v>14.000000000000002</v>
      </c>
      <c r="M18" s="56">
        <f>IF($M$11="Y",H18*D18,0)</f>
        <v>0</v>
      </c>
    </row>
    <row r="19" spans="1:13" x14ac:dyDescent="0.25">
      <c r="A19" s="17">
        <v>2</v>
      </c>
      <c r="B19" s="5" t="s">
        <v>68</v>
      </c>
      <c r="C19" s="18">
        <v>2224</v>
      </c>
      <c r="D19" s="19">
        <v>0.18</v>
      </c>
      <c r="E19" s="20">
        <v>1</v>
      </c>
      <c r="F19" s="21">
        <v>100</v>
      </c>
      <c r="G19" s="18" t="s">
        <v>38</v>
      </c>
      <c r="H19" s="24">
        <f>E19*F19</f>
        <v>100</v>
      </c>
      <c r="K19" s="55">
        <f t="shared" ref="K19:K32" si="0">IF($M$10="Y",H19*D19/2,0)</f>
        <v>9</v>
      </c>
      <c r="L19" s="55">
        <f t="shared" ref="L19:L32" si="1">IF($M$10="Y",H19*D19/2,0)</f>
        <v>9</v>
      </c>
      <c r="M19" s="56">
        <f t="shared" ref="M19:M32" si="2">IF($M$11="Y",H19*D19,0)</f>
        <v>0</v>
      </c>
    </row>
    <row r="20" spans="1:13" x14ac:dyDescent="0.25">
      <c r="A20" s="17">
        <v>3</v>
      </c>
      <c r="B20" s="5" t="s">
        <v>69</v>
      </c>
      <c r="C20" s="18">
        <v>2224</v>
      </c>
      <c r="D20" s="19">
        <v>0.18</v>
      </c>
      <c r="E20" s="20">
        <v>1</v>
      </c>
      <c r="F20" s="21">
        <v>100</v>
      </c>
      <c r="G20" s="18" t="s">
        <v>38</v>
      </c>
      <c r="H20" s="24">
        <f t="shared" ref="H20:H30" si="3">E20*F20</f>
        <v>100</v>
      </c>
      <c r="K20" s="55">
        <f t="shared" si="0"/>
        <v>9</v>
      </c>
      <c r="L20" s="55">
        <f t="shared" si="1"/>
        <v>9</v>
      </c>
      <c r="M20" s="56">
        <f t="shared" si="2"/>
        <v>0</v>
      </c>
    </row>
    <row r="21" spans="1:13" x14ac:dyDescent="0.25">
      <c r="A21" s="17">
        <v>4</v>
      </c>
      <c r="B21" s="5" t="s">
        <v>70</v>
      </c>
      <c r="C21" s="18">
        <v>2224</v>
      </c>
      <c r="D21" s="19">
        <v>0.12</v>
      </c>
      <c r="E21" s="20">
        <v>1</v>
      </c>
      <c r="F21" s="21">
        <v>100</v>
      </c>
      <c r="G21" s="18" t="s">
        <v>38</v>
      </c>
      <c r="H21" s="24">
        <f t="shared" si="3"/>
        <v>100</v>
      </c>
      <c r="K21" s="55">
        <f t="shared" si="0"/>
        <v>6</v>
      </c>
      <c r="L21" s="55">
        <f t="shared" si="1"/>
        <v>6</v>
      </c>
      <c r="M21" s="56">
        <f t="shared" si="2"/>
        <v>0</v>
      </c>
    </row>
    <row r="22" spans="1:13" x14ac:dyDescent="0.25">
      <c r="A22" s="17">
        <v>5</v>
      </c>
      <c r="B22" s="5" t="s">
        <v>71</v>
      </c>
      <c r="C22" s="18">
        <v>2224</v>
      </c>
      <c r="D22" s="19">
        <v>0.12</v>
      </c>
      <c r="E22" s="20">
        <v>1</v>
      </c>
      <c r="F22" s="21">
        <v>100</v>
      </c>
      <c r="G22" s="18" t="s">
        <v>38</v>
      </c>
      <c r="H22" s="24">
        <f t="shared" si="3"/>
        <v>100</v>
      </c>
      <c r="K22" s="55">
        <f t="shared" si="0"/>
        <v>6</v>
      </c>
      <c r="L22" s="55">
        <f t="shared" si="1"/>
        <v>6</v>
      </c>
      <c r="M22" s="56">
        <f t="shared" si="2"/>
        <v>0</v>
      </c>
    </row>
    <row r="23" spans="1:13" x14ac:dyDescent="0.25">
      <c r="A23" s="17">
        <v>6</v>
      </c>
      <c r="B23" s="5" t="s">
        <v>72</v>
      </c>
      <c r="C23" s="18">
        <v>2224</v>
      </c>
      <c r="D23" s="19">
        <v>0.18</v>
      </c>
      <c r="E23" s="20">
        <v>1</v>
      </c>
      <c r="F23" s="21">
        <v>100</v>
      </c>
      <c r="G23" s="18" t="s">
        <v>38</v>
      </c>
      <c r="H23" s="24">
        <f t="shared" si="3"/>
        <v>100</v>
      </c>
      <c r="K23" s="55">
        <f t="shared" si="0"/>
        <v>9</v>
      </c>
      <c r="L23" s="55">
        <f t="shared" si="1"/>
        <v>9</v>
      </c>
      <c r="M23" s="56">
        <f t="shared" si="2"/>
        <v>0</v>
      </c>
    </row>
    <row r="24" spans="1:13" x14ac:dyDescent="0.25">
      <c r="A24" s="17">
        <v>7</v>
      </c>
      <c r="B24" s="5" t="s">
        <v>73</v>
      </c>
      <c r="C24" s="18">
        <v>2224</v>
      </c>
      <c r="D24" s="19">
        <v>0.05</v>
      </c>
      <c r="E24" s="20">
        <v>1</v>
      </c>
      <c r="F24" s="21">
        <v>100</v>
      </c>
      <c r="G24" s="18" t="s">
        <v>38</v>
      </c>
      <c r="H24" s="24">
        <f t="shared" si="3"/>
        <v>100</v>
      </c>
      <c r="K24" s="55">
        <f t="shared" si="0"/>
        <v>2.5</v>
      </c>
      <c r="L24" s="55">
        <f t="shared" si="1"/>
        <v>2.5</v>
      </c>
      <c r="M24" s="56">
        <f t="shared" si="2"/>
        <v>0</v>
      </c>
    </row>
    <row r="25" spans="1:13" x14ac:dyDescent="0.25">
      <c r="A25" s="17">
        <v>8</v>
      </c>
      <c r="B25" s="5" t="s">
        <v>74</v>
      </c>
      <c r="C25" s="18">
        <v>2224</v>
      </c>
      <c r="D25" s="19">
        <v>0.18</v>
      </c>
      <c r="E25" s="20">
        <v>1</v>
      </c>
      <c r="F25" s="21">
        <v>100</v>
      </c>
      <c r="G25" s="18" t="s">
        <v>38</v>
      </c>
      <c r="H25" s="24">
        <f t="shared" si="3"/>
        <v>100</v>
      </c>
      <c r="K25" s="55">
        <f t="shared" si="0"/>
        <v>9</v>
      </c>
      <c r="L25" s="55">
        <f t="shared" si="1"/>
        <v>9</v>
      </c>
      <c r="M25" s="56">
        <f t="shared" si="2"/>
        <v>0</v>
      </c>
    </row>
    <row r="26" spans="1:13" x14ac:dyDescent="0.25">
      <c r="A26" s="17">
        <v>9</v>
      </c>
      <c r="B26" s="5" t="s">
        <v>75</v>
      </c>
      <c r="C26" s="18">
        <v>2224</v>
      </c>
      <c r="D26" s="19">
        <v>0.05</v>
      </c>
      <c r="E26" s="20">
        <v>1</v>
      </c>
      <c r="F26" s="21">
        <v>100</v>
      </c>
      <c r="G26" s="18" t="s">
        <v>38</v>
      </c>
      <c r="H26" s="24">
        <f t="shared" si="3"/>
        <v>100</v>
      </c>
      <c r="K26" s="55">
        <f t="shared" si="0"/>
        <v>2.5</v>
      </c>
      <c r="L26" s="55">
        <f t="shared" si="1"/>
        <v>2.5</v>
      </c>
      <c r="M26" s="56">
        <f t="shared" si="2"/>
        <v>0</v>
      </c>
    </row>
    <row r="27" spans="1:13" x14ac:dyDescent="0.25">
      <c r="A27" s="17">
        <v>10</v>
      </c>
      <c r="B27" s="5" t="s">
        <v>76</v>
      </c>
      <c r="C27" s="18">
        <v>2224</v>
      </c>
      <c r="D27" s="19">
        <v>0.18</v>
      </c>
      <c r="E27" s="20">
        <v>1</v>
      </c>
      <c r="F27" s="21">
        <v>100</v>
      </c>
      <c r="G27" s="18" t="s">
        <v>38</v>
      </c>
      <c r="H27" s="24">
        <f t="shared" si="3"/>
        <v>100</v>
      </c>
      <c r="K27" s="55">
        <f t="shared" si="0"/>
        <v>9</v>
      </c>
      <c r="L27" s="55">
        <f t="shared" si="1"/>
        <v>9</v>
      </c>
      <c r="M27" s="56">
        <f t="shared" si="2"/>
        <v>0</v>
      </c>
    </row>
    <row r="28" spans="1:13" x14ac:dyDescent="0.25">
      <c r="A28" s="17">
        <v>11</v>
      </c>
      <c r="B28" s="5" t="s">
        <v>77</v>
      </c>
      <c r="C28" s="18">
        <v>2224</v>
      </c>
      <c r="D28" s="19">
        <v>0.18</v>
      </c>
      <c r="E28" s="20">
        <v>1</v>
      </c>
      <c r="F28" s="21">
        <v>100</v>
      </c>
      <c r="G28" s="18" t="s">
        <v>38</v>
      </c>
      <c r="H28" s="24">
        <f t="shared" si="3"/>
        <v>100</v>
      </c>
      <c r="K28" s="55">
        <f t="shared" si="0"/>
        <v>9</v>
      </c>
      <c r="L28" s="55">
        <f t="shared" si="1"/>
        <v>9</v>
      </c>
      <c r="M28" s="56">
        <f t="shared" si="2"/>
        <v>0</v>
      </c>
    </row>
    <row r="29" spans="1:13" x14ac:dyDescent="0.25">
      <c r="A29" s="17">
        <v>12</v>
      </c>
      <c r="B29" s="5" t="s">
        <v>78</v>
      </c>
      <c r="C29" s="18">
        <v>2224</v>
      </c>
      <c r="D29" s="19">
        <v>0.18</v>
      </c>
      <c r="E29" s="20">
        <v>1</v>
      </c>
      <c r="F29" s="21">
        <v>100</v>
      </c>
      <c r="G29" s="18" t="s">
        <v>38</v>
      </c>
      <c r="H29" s="24">
        <f t="shared" si="3"/>
        <v>100</v>
      </c>
      <c r="K29" s="55">
        <f t="shared" si="0"/>
        <v>9</v>
      </c>
      <c r="L29" s="55">
        <f t="shared" si="1"/>
        <v>9</v>
      </c>
      <c r="M29" s="56">
        <f t="shared" si="2"/>
        <v>0</v>
      </c>
    </row>
    <row r="30" spans="1:13" x14ac:dyDescent="0.25">
      <c r="A30" s="17">
        <v>13</v>
      </c>
      <c r="B30" s="5" t="s">
        <v>79</v>
      </c>
      <c r="C30" s="18">
        <v>2224</v>
      </c>
      <c r="D30" s="19">
        <v>0.18</v>
      </c>
      <c r="E30" s="20">
        <v>1</v>
      </c>
      <c r="F30" s="21">
        <v>100</v>
      </c>
      <c r="G30" s="18" t="s">
        <v>38</v>
      </c>
      <c r="H30" s="24">
        <f t="shared" si="3"/>
        <v>100</v>
      </c>
      <c r="K30" s="55">
        <f t="shared" si="0"/>
        <v>9</v>
      </c>
      <c r="L30" s="55">
        <f t="shared" si="1"/>
        <v>9</v>
      </c>
      <c r="M30" s="56">
        <f t="shared" si="2"/>
        <v>0</v>
      </c>
    </row>
    <row r="31" spans="1:13" x14ac:dyDescent="0.25">
      <c r="A31" s="17">
        <v>14</v>
      </c>
      <c r="B31" s="5" t="s">
        <v>80</v>
      </c>
      <c r="C31" s="18">
        <v>2224</v>
      </c>
      <c r="D31" s="19">
        <v>0.18</v>
      </c>
      <c r="E31" s="20">
        <v>1</v>
      </c>
      <c r="F31" s="21">
        <v>100</v>
      </c>
      <c r="G31" s="18" t="s">
        <v>38</v>
      </c>
      <c r="H31" s="24">
        <f t="shared" ref="H31" si="4">E31*F31</f>
        <v>100</v>
      </c>
      <c r="K31" s="55">
        <f t="shared" ref="K31" si="5">IF($M$10="Y",H31*D31/2,0)</f>
        <v>9</v>
      </c>
      <c r="L31" s="55">
        <f t="shared" ref="L31" si="6">IF($M$10="Y",H31*D31/2,0)</f>
        <v>9</v>
      </c>
      <c r="M31" s="56">
        <f t="shared" ref="M31" si="7">IF($M$11="Y",H31*D31,0)</f>
        <v>0</v>
      </c>
    </row>
    <row r="32" spans="1:13" x14ac:dyDescent="0.25">
      <c r="A32" s="17"/>
      <c r="B32" s="5"/>
      <c r="C32" s="18"/>
      <c r="D32" s="19"/>
      <c r="E32" s="20"/>
      <c r="F32" s="21"/>
      <c r="G32" s="18"/>
      <c r="H32" s="24"/>
      <c r="K32" s="55">
        <f t="shared" si="0"/>
        <v>0</v>
      </c>
      <c r="L32" s="55">
        <f t="shared" si="1"/>
        <v>0</v>
      </c>
      <c r="M32" s="56">
        <f t="shared" si="2"/>
        <v>0</v>
      </c>
    </row>
    <row r="33" spans="1:16" ht="16.5" thickBot="1" x14ac:dyDescent="0.3">
      <c r="A33" s="25"/>
      <c r="B33" s="5"/>
      <c r="C33" s="5"/>
      <c r="D33" s="5"/>
      <c r="E33" s="5"/>
      <c r="F33" s="61" t="s">
        <v>45</v>
      </c>
      <c r="G33" s="62"/>
      <c r="H33" s="26">
        <f>SUM(H18:H32)</f>
        <v>1400</v>
      </c>
      <c r="K33" s="57">
        <f>SUM(K18:K32)</f>
        <v>112</v>
      </c>
      <c r="L33" s="57">
        <f>SUM(L18:L32)</f>
        <v>112</v>
      </c>
      <c r="M33" s="57">
        <f>SUM(M18:M32)</f>
        <v>0</v>
      </c>
      <c r="N33" s="3" t="s">
        <v>39</v>
      </c>
    </row>
    <row r="34" spans="1:16" ht="15.75" thickTop="1" x14ac:dyDescent="0.25">
      <c r="A34" s="25"/>
      <c r="B34" s="5"/>
      <c r="C34" s="5"/>
      <c r="D34" s="5"/>
      <c r="E34" s="5"/>
      <c r="F34" s="5"/>
      <c r="G34" s="18" t="s">
        <v>40</v>
      </c>
      <c r="H34" s="27">
        <f>M33</f>
        <v>0</v>
      </c>
      <c r="K34" s="23"/>
      <c r="L34" s="23"/>
    </row>
    <row r="35" spans="1:16" x14ac:dyDescent="0.25">
      <c r="A35" s="25"/>
      <c r="B35" s="5"/>
      <c r="C35" s="5"/>
      <c r="D35" s="5"/>
      <c r="E35" s="5"/>
      <c r="F35" s="5"/>
      <c r="G35" s="5" t="s">
        <v>36</v>
      </c>
      <c r="H35" s="27">
        <f>K33</f>
        <v>112</v>
      </c>
    </row>
    <row r="36" spans="1:16" x14ac:dyDescent="0.25">
      <c r="A36" s="25"/>
      <c r="B36" s="5"/>
      <c r="C36" s="5"/>
      <c r="D36" s="5"/>
      <c r="E36" s="5"/>
      <c r="F36" s="5"/>
      <c r="G36" s="5" t="s">
        <v>37</v>
      </c>
      <c r="H36" s="27">
        <f>L33</f>
        <v>112</v>
      </c>
    </row>
    <row r="37" spans="1:16" ht="16.5" x14ac:dyDescent="0.25">
      <c r="A37" s="28"/>
      <c r="B37" s="29"/>
      <c r="C37" s="29"/>
      <c r="D37" s="29"/>
      <c r="E37" s="30" t="s">
        <v>46</v>
      </c>
      <c r="F37" s="29"/>
      <c r="G37" s="29"/>
      <c r="H37" s="31">
        <f>H33+H35+H36</f>
        <v>1624</v>
      </c>
    </row>
    <row r="38" spans="1:16" x14ac:dyDescent="0.25">
      <c r="A38" s="32" t="s">
        <v>47</v>
      </c>
      <c r="B38" s="1"/>
      <c r="C38" s="1"/>
      <c r="D38" s="1"/>
      <c r="E38" s="1"/>
      <c r="F38" s="1"/>
      <c r="G38" s="1"/>
      <c r="H38" s="33" t="s">
        <v>48</v>
      </c>
    </row>
    <row r="39" spans="1:16" x14ac:dyDescent="0.25">
      <c r="A39" s="6" t="s">
        <v>65</v>
      </c>
      <c r="B39" s="7"/>
      <c r="C39" s="7"/>
      <c r="D39" s="7"/>
      <c r="E39" s="7"/>
      <c r="F39" s="7"/>
      <c r="G39" s="7"/>
      <c r="H39" s="13"/>
    </row>
    <row r="40" spans="1:16" ht="25.5" customHeight="1" x14ac:dyDescent="0.25">
      <c r="A40" s="34" t="s">
        <v>51</v>
      </c>
      <c r="B40" s="29"/>
      <c r="C40" s="35" t="s">
        <v>50</v>
      </c>
      <c r="D40" s="36" t="s">
        <v>49</v>
      </c>
      <c r="E40" s="36" t="s">
        <v>36</v>
      </c>
      <c r="F40" s="37" t="s">
        <v>37</v>
      </c>
      <c r="G40" s="38" t="s">
        <v>40</v>
      </c>
      <c r="H40" s="38" t="s">
        <v>66</v>
      </c>
      <c r="K40" s="93" t="s">
        <v>84</v>
      </c>
      <c r="L40" s="93"/>
      <c r="M40" s="93"/>
      <c r="N40" s="93"/>
      <c r="O40" s="93"/>
      <c r="P40" s="93"/>
    </row>
    <row r="41" spans="1:16" ht="15" customHeight="1" x14ac:dyDescent="0.25">
      <c r="A41" s="11" t="s">
        <v>52</v>
      </c>
      <c r="B41" s="5"/>
      <c r="C41" s="39">
        <f>SUMIFS($H$18:$H$32,$D$18:$D$32,D41)</f>
        <v>100</v>
      </c>
      <c r="D41" s="40">
        <v>0.28000000000000003</v>
      </c>
      <c r="E41" s="41">
        <f>IF($M$10="Y",C41*D41/2,0)</f>
        <v>14.000000000000002</v>
      </c>
      <c r="F41" s="41">
        <f>IF($M$10="Y",C41*D41/2,0)</f>
        <v>14.000000000000002</v>
      </c>
      <c r="G41" s="42">
        <f>IF($M$11="Y",C41*D41,0)</f>
        <v>0</v>
      </c>
      <c r="H41" s="24">
        <v>0</v>
      </c>
      <c r="K41" s="93"/>
      <c r="L41" s="93"/>
      <c r="M41" s="93"/>
      <c r="N41" s="93"/>
      <c r="O41" s="93"/>
      <c r="P41" s="93"/>
    </row>
    <row r="42" spans="1:16" ht="15" customHeight="1" x14ac:dyDescent="0.25">
      <c r="A42" s="11" t="s">
        <v>53</v>
      </c>
      <c r="B42" s="5"/>
      <c r="C42" s="39">
        <f>SUMIFS($H$18:$H$32,$D$18:$D$32,D42)</f>
        <v>900</v>
      </c>
      <c r="D42" s="40">
        <v>0.18</v>
      </c>
      <c r="E42" s="41">
        <f>IF($M$10="Y",C42*D42/2,0)</f>
        <v>81</v>
      </c>
      <c r="F42" s="41">
        <f>IF($M$10="Y",C42*D42/2,0)</f>
        <v>81</v>
      </c>
      <c r="G42" s="42">
        <f>IF($M$11="Y",C42*D42,0)</f>
        <v>0</v>
      </c>
      <c r="H42" s="24">
        <v>0</v>
      </c>
      <c r="K42" s="93"/>
      <c r="L42" s="93"/>
      <c r="M42" s="93"/>
      <c r="N42" s="93"/>
      <c r="O42" s="93"/>
      <c r="P42" s="93"/>
    </row>
    <row r="43" spans="1:16" x14ac:dyDescent="0.25">
      <c r="A43" s="11" t="s">
        <v>54</v>
      </c>
      <c r="B43" s="5"/>
      <c r="C43" s="39">
        <f>SUMIFS($H$18:$H$32,$D$18:$D$32,D43)</f>
        <v>200</v>
      </c>
      <c r="D43" s="40">
        <v>0.12</v>
      </c>
      <c r="E43" s="41">
        <f>IF($M$10="Y",C43*D43/2,0)</f>
        <v>12</v>
      </c>
      <c r="F43" s="41">
        <f>IF($M$10="Y",C43*D43/2,0)</f>
        <v>12</v>
      </c>
      <c r="G43" s="42">
        <f>IF($M$11="Y",C43*D43,0)</f>
        <v>0</v>
      </c>
      <c r="H43" s="24">
        <v>0</v>
      </c>
    </row>
    <row r="44" spans="1:16" x14ac:dyDescent="0.25">
      <c r="A44" s="11" t="s">
        <v>55</v>
      </c>
      <c r="B44" s="5"/>
      <c r="C44" s="39">
        <f>SUMIFS($H$18:$H$32,$D$18:$D$32,D44)</f>
        <v>200</v>
      </c>
      <c r="D44" s="40">
        <v>0.05</v>
      </c>
      <c r="E44" s="41">
        <f>IF($M$10="Y",C44*D44/2,0)</f>
        <v>5</v>
      </c>
      <c r="F44" s="41">
        <f>IF($M$10="Y",C44*D44/2,0)</f>
        <v>5</v>
      </c>
      <c r="G44" s="42">
        <f>IF($M$11="Y",C44*D44,0)</f>
        <v>0</v>
      </c>
      <c r="H44" s="24">
        <v>0</v>
      </c>
    </row>
    <row r="45" spans="1:16" x14ac:dyDescent="0.25">
      <c r="A45" s="6"/>
      <c r="B45" s="13"/>
      <c r="C45" s="43">
        <f>SUM(C41:C44)</f>
        <v>1400</v>
      </c>
      <c r="D45" s="44"/>
      <c r="E45" s="45">
        <f>SUM(E41:E44)</f>
        <v>112</v>
      </c>
      <c r="F45" s="45">
        <f t="shared" ref="F45:H45" si="8">SUM(F41:F44)</f>
        <v>112</v>
      </c>
      <c r="G45" s="46">
        <f t="shared" si="8"/>
        <v>0</v>
      </c>
      <c r="H45" s="46">
        <f t="shared" si="8"/>
        <v>0</v>
      </c>
    </row>
    <row r="46" spans="1:16" x14ac:dyDescent="0.25">
      <c r="A46" s="14"/>
      <c r="B46" s="1"/>
      <c r="C46" s="1"/>
      <c r="D46" s="10"/>
      <c r="E46" s="1"/>
      <c r="F46" s="1"/>
      <c r="G46" s="1"/>
      <c r="H46" s="10"/>
    </row>
    <row r="47" spans="1:16" ht="15.75" x14ac:dyDescent="0.25">
      <c r="A47" s="47" t="s">
        <v>56</v>
      </c>
      <c r="B47" s="48"/>
      <c r="C47" s="49" t="s">
        <v>58</v>
      </c>
      <c r="D47" s="50"/>
      <c r="E47" s="48"/>
      <c r="F47" s="48"/>
      <c r="G47" s="48"/>
      <c r="H47" s="50"/>
    </row>
    <row r="48" spans="1:16" ht="15.75" x14ac:dyDescent="0.25">
      <c r="A48" s="51" t="s">
        <v>57</v>
      </c>
      <c r="B48" s="48"/>
      <c r="C48" s="48"/>
      <c r="D48" s="50"/>
      <c r="E48" s="48"/>
      <c r="F48" s="49" t="s">
        <v>64</v>
      </c>
      <c r="G48" s="48"/>
      <c r="H48" s="50"/>
    </row>
    <row r="49" spans="1:8" x14ac:dyDescent="0.25">
      <c r="A49" s="47" t="s">
        <v>59</v>
      </c>
      <c r="B49" s="48"/>
      <c r="C49" s="48"/>
      <c r="D49" s="50"/>
      <c r="E49" s="48"/>
      <c r="F49" s="48"/>
      <c r="G49" s="48"/>
      <c r="H49" s="50"/>
    </row>
    <row r="50" spans="1:8" x14ac:dyDescent="0.25">
      <c r="A50" s="47" t="s">
        <v>81</v>
      </c>
      <c r="B50" s="48"/>
      <c r="C50" s="48"/>
      <c r="D50" s="50"/>
      <c r="E50" s="48"/>
      <c r="F50" s="48"/>
      <c r="G50" s="48"/>
      <c r="H50" s="50"/>
    </row>
    <row r="51" spans="1:8" x14ac:dyDescent="0.25">
      <c r="A51" s="47" t="s">
        <v>82</v>
      </c>
      <c r="B51" s="48"/>
      <c r="C51" s="48"/>
      <c r="D51" s="50"/>
      <c r="E51" s="48"/>
      <c r="F51" s="48"/>
      <c r="G51" s="48"/>
      <c r="H51" s="50"/>
    </row>
    <row r="52" spans="1:8" x14ac:dyDescent="0.25">
      <c r="A52" s="47" t="s">
        <v>60</v>
      </c>
      <c r="B52" s="48"/>
      <c r="C52" s="48"/>
      <c r="D52" s="50"/>
      <c r="E52" s="48"/>
      <c r="F52" s="48" t="s">
        <v>61</v>
      </c>
      <c r="G52" s="48"/>
      <c r="H52" s="50"/>
    </row>
    <row r="53" spans="1:8" x14ac:dyDescent="0.25">
      <c r="A53" s="52"/>
      <c r="B53" s="53"/>
      <c r="C53" s="53"/>
      <c r="D53" s="54"/>
      <c r="E53" s="53"/>
      <c r="F53" s="53"/>
      <c r="G53" s="53"/>
      <c r="H53" s="54"/>
    </row>
    <row r="54" spans="1:8" x14ac:dyDescent="0.25">
      <c r="A54" s="58" t="s">
        <v>62</v>
      </c>
      <c r="B54" s="59"/>
      <c r="C54" s="59"/>
      <c r="D54" s="59"/>
      <c r="E54" s="59"/>
      <c r="F54" s="59"/>
      <c r="G54" s="59"/>
      <c r="H54" s="60"/>
    </row>
    <row r="55" spans="1:8" x14ac:dyDescent="0.25">
      <c r="A55" s="58" t="s">
        <v>63</v>
      </c>
      <c r="B55" s="59"/>
      <c r="C55" s="59"/>
      <c r="D55" s="59"/>
      <c r="E55" s="59"/>
      <c r="F55" s="59"/>
      <c r="G55" s="59"/>
      <c r="H55" s="60"/>
    </row>
  </sheetData>
  <sheetProtection algorithmName="SHA-512" hashValue="nrd6ozrLZCvmAcmHlmbq7hpZdIgZYHCrVmVXBlJJ5RcYw4AOiZ5+jtXsiK9JIm3gEL0gaueZA6ejYecJ0Gt4NQ==" saltValue="qoW4NEh5Ucr5omPcca77iQ==" spinCount="100000" sheet="1" selectLockedCells="1"/>
  <mergeCells count="37">
    <mergeCell ref="K40:P42"/>
    <mergeCell ref="A16:C16"/>
    <mergeCell ref="G9:H9"/>
    <mergeCell ref="G13:H13"/>
    <mergeCell ref="G14:H14"/>
    <mergeCell ref="A10:C10"/>
    <mergeCell ref="A13:C13"/>
    <mergeCell ref="A14:C14"/>
    <mergeCell ref="E8:F8"/>
    <mergeCell ref="E14:F14"/>
    <mergeCell ref="A1:E1"/>
    <mergeCell ref="A2:E2"/>
    <mergeCell ref="A3:E3"/>
    <mergeCell ref="F3:H3"/>
    <mergeCell ref="F4:H4"/>
    <mergeCell ref="E6:F6"/>
    <mergeCell ref="G6:H6"/>
    <mergeCell ref="A6:C6"/>
    <mergeCell ref="A7:C7"/>
    <mergeCell ref="E5:F5"/>
    <mergeCell ref="G5:H5"/>
    <mergeCell ref="A54:H54"/>
    <mergeCell ref="A55:H55"/>
    <mergeCell ref="F33:G33"/>
    <mergeCell ref="G7:H7"/>
    <mergeCell ref="E7:F7"/>
    <mergeCell ref="A12:C12"/>
    <mergeCell ref="G8:H8"/>
    <mergeCell ref="E10:F10"/>
    <mergeCell ref="G10:H10"/>
    <mergeCell ref="E11:F11"/>
    <mergeCell ref="G11:H11"/>
    <mergeCell ref="E13:F13"/>
    <mergeCell ref="E12:F12"/>
    <mergeCell ref="E9:F9"/>
    <mergeCell ref="G12:H12"/>
    <mergeCell ref="A8:C8"/>
  </mergeCells>
  <hyperlinks>
    <hyperlink ref="K40" r:id="rId1" display="psi29772@gmail.com"/>
  </hyperlinks>
  <pageMargins left="0.7" right="0.2" top="0.5" bottom="0.5" header="0.3" footer="0.3"/>
  <pageSetup paperSize="9" scale="9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2021-04-29T10:55:37Z</dcterms:modified>
</cp:coreProperties>
</file>